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tabRatio="760" activeTab="0"/>
  </bookViews>
  <sheets>
    <sheet name="Discussion Topics" sheetId="1" r:id="rId1"/>
    <sheet name="Planning" sheetId="2" r:id="rId2"/>
    <sheet name="Key Positions" sheetId="3" r:id="rId3"/>
    <sheet name="Staff" sheetId="4" r:id="rId4"/>
    <sheet name="Material_Equip Needs" sheetId="5" r:id="rId5"/>
    <sheet name="Candidates" sheetId="6" r:id="rId6"/>
    <sheet name="Crews_Ceremony Location" sheetId="7" r:id="rId7"/>
    <sheet name="Service Projects" sheetId="8" r:id="rId8"/>
    <sheet name="Budget" sheetId="9" r:id="rId9"/>
    <sheet name="Cost Summary" sheetId="10" r:id="rId10"/>
    <sheet name="Friday Evening" sheetId="11" r:id="rId11"/>
    <sheet name="Saturday" sheetId="12" r:id="rId12"/>
    <sheet name="Sunday" sheetId="13" r:id="rId13"/>
  </sheets>
  <definedNames>
    <definedName name="_xlfn.CONCAT" hidden="1">#NAME?</definedName>
    <definedName name="_xlnm.Print_Area" localSheetId="8">'Budget'!$B$1:$J$45</definedName>
    <definedName name="_xlnm.Print_Area" localSheetId="5">'Candidates'!$B$1:$I$105</definedName>
    <definedName name="_xlnm.Print_Area" localSheetId="9">'Cost Summary'!$B$1:$N$42</definedName>
    <definedName name="_xlnm.Print_Area" localSheetId="6">'Crews_Ceremony Location'!$B$2:$L$19</definedName>
    <definedName name="_xlnm.Print_Area" localSheetId="0">'Discussion Topics'!$B$2:$F$33</definedName>
    <definedName name="_xlnm.Print_Area" localSheetId="10">'Friday Evening'!$A$2:$E$14</definedName>
    <definedName name="_xlnm.Print_Area" localSheetId="2">'Key Positions'!$B$1:$E$53</definedName>
    <definedName name="_xlnm.Print_Area" localSheetId="4">'Material_Equip Needs'!$B$1:$F$24</definedName>
    <definedName name="_xlnm.Print_Area" localSheetId="1">'Planning'!$B$5:$E$36</definedName>
    <definedName name="_xlnm.Print_Area" localSheetId="11">'Saturday'!$B$3:$F$23</definedName>
    <definedName name="_xlnm.Print_Area" localSheetId="7">'Service Projects'!$B$1:$C$18</definedName>
    <definedName name="_xlnm.Print_Area" localSheetId="3">'Staff'!$A$1:$J$62</definedName>
    <definedName name="_xlnm.Print_Area" localSheetId="12">'Sunday'!$A$2:$E$13</definedName>
    <definedName name="_xlnm.Print_Titles" localSheetId="5">'Candidates'!$1:$5</definedName>
    <definedName name="_xlnm.Print_Titles" localSheetId="1">'Planning'!$1:$4</definedName>
  </definedNames>
  <calcPr fullCalcOnLoad="1"/>
</workbook>
</file>

<file path=xl/sharedStrings.xml><?xml version="1.0" encoding="utf-8"?>
<sst xmlns="http://schemas.openxmlformats.org/spreadsheetml/2006/main" count="687" uniqueCount="318">
  <si>
    <t>Arrowmen (Staff) Sign-Up Sheet</t>
  </si>
  <si>
    <t>Elangomats</t>
  </si>
  <si>
    <t>Pre-Ordeal Ceremony Team No. 1</t>
  </si>
  <si>
    <t>Ordeal Ceremony Team No. 1</t>
  </si>
  <si>
    <t>Allowat Sakima</t>
  </si>
  <si>
    <t>Kichkinet</t>
  </si>
  <si>
    <t>Nutiket</t>
  </si>
  <si>
    <t>Meteo</t>
  </si>
  <si>
    <t>Adviser</t>
  </si>
  <si>
    <t>Ceremony Helper</t>
  </si>
  <si>
    <t>Sash Barer</t>
  </si>
  <si>
    <t>Pre-Ordeal Ceremony Team No. 2</t>
  </si>
  <si>
    <t>Ordeal Ceremony Team No. 2</t>
  </si>
  <si>
    <t>Ordeal Master</t>
  </si>
  <si>
    <t>Kitchen Staff</t>
  </si>
  <si>
    <t>Snack Bar</t>
  </si>
  <si>
    <t>Lead</t>
  </si>
  <si>
    <t>Brotherhood Ceremony Team</t>
  </si>
  <si>
    <t>Helper</t>
  </si>
  <si>
    <t xml:space="preserve">Check-in </t>
  </si>
  <si>
    <t>Audio Visual</t>
  </si>
  <si>
    <t>Brotherhood Walk</t>
  </si>
  <si>
    <t>Service Corps</t>
  </si>
  <si>
    <t>Dance Team</t>
  </si>
  <si>
    <t>Health &amp; Safety</t>
  </si>
  <si>
    <t>Adult Positions</t>
  </si>
  <si>
    <t>Youth Positions</t>
  </si>
  <si>
    <t>Position</t>
  </si>
  <si>
    <t>Staffer</t>
  </si>
  <si>
    <t>Chief</t>
  </si>
  <si>
    <t>Native American</t>
  </si>
  <si>
    <t>Native American Trading Post</t>
  </si>
  <si>
    <t>Trading Post - Snacks</t>
  </si>
  <si>
    <t>Health Lodge</t>
  </si>
  <si>
    <t>Responsibility</t>
  </si>
  <si>
    <t>Projection Screen</t>
  </si>
  <si>
    <t>Ordeal Sashes</t>
  </si>
  <si>
    <t>Brotherhood Sashes</t>
  </si>
  <si>
    <t>Budget</t>
  </si>
  <si>
    <t>Elangomat Shirts</t>
  </si>
  <si>
    <t>Ordeal Packets</t>
  </si>
  <si>
    <t>Pre-Registered</t>
  </si>
  <si>
    <t>for</t>
  </si>
  <si>
    <t>No.</t>
  </si>
  <si>
    <t>Unit</t>
  </si>
  <si>
    <t>District</t>
  </si>
  <si>
    <t>Candidate Name</t>
  </si>
  <si>
    <t>Y / A</t>
  </si>
  <si>
    <t>Ordeal</t>
  </si>
  <si>
    <t>Call-Out</t>
  </si>
  <si>
    <t>Ceremony</t>
  </si>
  <si>
    <t>Camping</t>
  </si>
  <si>
    <t>Location</t>
  </si>
  <si>
    <t>Pre-Ordeal - 1</t>
  </si>
  <si>
    <t>Pre-Ordeal - 2</t>
  </si>
  <si>
    <t>Time</t>
  </si>
  <si>
    <t>Hrs/Min</t>
  </si>
  <si>
    <t>Activity</t>
  </si>
  <si>
    <t>Staff arrives, begin Setup</t>
  </si>
  <si>
    <t>Registration opens for Candidates</t>
  </si>
  <si>
    <t>Pre-Ordeal Ceremony (First)</t>
  </si>
  <si>
    <t>Pre-Ordeal Ceremony (Second)</t>
  </si>
  <si>
    <t>Pre-Ordeal Ceremony (Latecomers)</t>
  </si>
  <si>
    <t>Staff Meeting</t>
  </si>
  <si>
    <t>Lights-Out</t>
  </si>
  <si>
    <t>New Members Rise</t>
  </si>
  <si>
    <t>Worship Service</t>
  </si>
  <si>
    <t>Lodge &amp; Chapter Orientation</t>
  </si>
  <si>
    <t>Photos</t>
  </si>
  <si>
    <t>Camp Clean Up</t>
  </si>
  <si>
    <t>Service Projects</t>
  </si>
  <si>
    <t>Crew - 1</t>
  </si>
  <si>
    <t>Crew - 2</t>
  </si>
  <si>
    <t>Crew - 3</t>
  </si>
  <si>
    <t>Crew - 4</t>
  </si>
  <si>
    <t>Crew - 5</t>
  </si>
  <si>
    <t>Crew - 6</t>
  </si>
  <si>
    <t>Crew - 7</t>
  </si>
  <si>
    <t>Crew - 8</t>
  </si>
  <si>
    <t>Flag Ceremony / Grace / Breakfast</t>
  </si>
  <si>
    <t>First</t>
  </si>
  <si>
    <t>Last</t>
  </si>
  <si>
    <t>Needs</t>
  </si>
  <si>
    <t>Pink Card</t>
  </si>
  <si>
    <t>It is important to have this area set up and ready to go at 6:00pm</t>
  </si>
  <si>
    <t>Handout packets and Flaps</t>
  </si>
  <si>
    <t>Reassemble, Camp Dismissed</t>
  </si>
  <si>
    <t>Collect Staff Fees</t>
  </si>
  <si>
    <t>Each Camp should have plenty of water coolers, discuss with Camp Ranger</t>
  </si>
  <si>
    <t>Budget Worksheet</t>
  </si>
  <si>
    <t>Unit Price</t>
  </si>
  <si>
    <t>Quan.</t>
  </si>
  <si>
    <t>Income</t>
  </si>
  <si>
    <t>Participant Fees</t>
  </si>
  <si>
    <t>Course Staff Fees</t>
  </si>
  <si>
    <t>Brotherhood Sash Income</t>
  </si>
  <si>
    <t>Other</t>
  </si>
  <si>
    <t>Total Income</t>
  </si>
  <si>
    <t>Participants</t>
  </si>
  <si>
    <t>Staff Members</t>
  </si>
  <si>
    <t>Total</t>
  </si>
  <si>
    <t>Expenses</t>
  </si>
  <si>
    <t>Meals prepared in the Dining Hall</t>
  </si>
  <si>
    <t>Friday Evening Cracker Barrel</t>
  </si>
  <si>
    <t>Saturday Candidate Breakfast</t>
  </si>
  <si>
    <t>Saturday Candidate Lunch</t>
  </si>
  <si>
    <t>Saturday Evening Cracker Barrel</t>
  </si>
  <si>
    <t>Other Expenses</t>
  </si>
  <si>
    <t>Elangomat T-Shirt / Extra Flap</t>
  </si>
  <si>
    <t>Office Supplies</t>
  </si>
  <si>
    <t>Lot</t>
  </si>
  <si>
    <t>Lodge Flap</t>
  </si>
  <si>
    <t>Ordeal Sash</t>
  </si>
  <si>
    <t>Brotherhood Sash</t>
  </si>
  <si>
    <t>OA Handbooks</t>
  </si>
  <si>
    <t>National Dues</t>
  </si>
  <si>
    <t>Miki Costs</t>
  </si>
  <si>
    <t>Total Expenses</t>
  </si>
  <si>
    <t>Projected Surplus / (Deficit)</t>
  </si>
  <si>
    <t>Event Budget and Cost Summary</t>
  </si>
  <si>
    <t>Final</t>
  </si>
  <si>
    <t>X</t>
  </si>
  <si>
    <t>Pre-Event</t>
  </si>
  <si>
    <t>INCOME</t>
  </si>
  <si>
    <t>Description</t>
  </si>
  <si>
    <t>Actual</t>
  </si>
  <si>
    <t># Items</t>
  </si>
  <si>
    <t>Per Item</t>
  </si>
  <si>
    <t>Staff Card</t>
  </si>
  <si>
    <t>=</t>
  </si>
  <si>
    <t>Staff Late Registration</t>
  </si>
  <si>
    <t>Brotherhood Candidates</t>
  </si>
  <si>
    <t>Ordeal Candidates</t>
  </si>
  <si>
    <t>Dues</t>
  </si>
  <si>
    <t>(A)</t>
  </si>
  <si>
    <t>(C)</t>
  </si>
  <si>
    <t>EXPENSES</t>
  </si>
  <si>
    <t>Food</t>
  </si>
  <si>
    <t>Per Item Costs (Envelopes, Labels, Cards, Dots)</t>
  </si>
  <si>
    <t>Per Event Costs (Toner and Paper)</t>
  </si>
  <si>
    <t>Printing (Ordeal Miki, Cmte, Pref, Pckt Ref Cards)</t>
  </si>
  <si>
    <t>Postage (Pink Cards, Confirmation Post Cards)</t>
  </si>
  <si>
    <t>Elangomat Shirts / Extra Flap</t>
  </si>
  <si>
    <t>Native American Incentive Award</t>
  </si>
  <si>
    <t>Lodge Flaps</t>
  </si>
  <si>
    <t>Owl Claws</t>
  </si>
  <si>
    <t>(B)</t>
  </si>
  <si>
    <t>(D)</t>
  </si>
  <si>
    <t>Net Profit (Loss)</t>
  </si>
  <si>
    <t xml:space="preserve">Subtract (B) from (A) </t>
  </si>
  <si>
    <t>Subtract (D) from (C)</t>
  </si>
  <si>
    <t>Pre-Event Finance Review</t>
  </si>
  <si>
    <t>Post-Event Finance Review</t>
  </si>
  <si>
    <t>Signature</t>
  </si>
  <si>
    <t>Date</t>
  </si>
  <si>
    <t>Ordeal Master - ??</t>
  </si>
  <si>
    <t>Inductions Lead - ??</t>
  </si>
  <si>
    <t>Pick an Adult and youth that will stay on top of those eligible to take this Ordeal. This would include "Elected not Called" and "Called not Registered"</t>
  </si>
  <si>
    <t xml:space="preserve">Secure the Ordeal Dates on the Council Calendar </t>
  </si>
  <si>
    <t>Decide if this Ordeal will include a "Call-Out" ceremony</t>
  </si>
  <si>
    <t>Use Camp Radio's</t>
  </si>
  <si>
    <t xml:space="preserve">Ceremony Site - </t>
  </si>
  <si>
    <t>Crew - 9</t>
  </si>
  <si>
    <t>Crew - 10</t>
  </si>
  <si>
    <t>Candidates Rise, Pack gear, eat breakfast</t>
  </si>
  <si>
    <t>Work Begins</t>
  </si>
  <si>
    <t>Kitchkinet Arrives</t>
  </si>
  <si>
    <t xml:space="preserve">Kitchkinet Leaves </t>
  </si>
  <si>
    <t>Lunch</t>
  </si>
  <si>
    <t>Discuss Spirit Booklet 3 / Work on Arrow</t>
  </si>
  <si>
    <t>Work Continues</t>
  </si>
  <si>
    <t>Work Ends / Hand out Spirit Booklet 4 / Field Uniform</t>
  </si>
  <si>
    <t>Ordeal Ceremonies</t>
  </si>
  <si>
    <t>Brotherhood Ceremony</t>
  </si>
  <si>
    <t>Prepare for dinner / discuss Spirit booklets 4 &amp; 5</t>
  </si>
  <si>
    <t>POW-WOW</t>
  </si>
  <si>
    <t>Cracker Barrel</t>
  </si>
  <si>
    <t>Lights Out</t>
  </si>
  <si>
    <t>Chapter Induction Weekend</t>
  </si>
  <si>
    <t>Friday Evening</t>
  </si>
  <si>
    <t>Saturday</t>
  </si>
  <si>
    <t>Sunday</t>
  </si>
  <si>
    <t>Presentations</t>
  </si>
  <si>
    <t>Handout Spirit Booklet 5</t>
  </si>
  <si>
    <t>Inductions/Elangomats</t>
  </si>
  <si>
    <t>Decide on maximum number of inductions</t>
  </si>
  <si>
    <t>Work with the Camp Ranger on the type and quantity of tools needed</t>
  </si>
  <si>
    <t>Due Date</t>
  </si>
  <si>
    <t>- 60 Days</t>
  </si>
  <si>
    <t>- 7 Days</t>
  </si>
  <si>
    <t>If additional supplies are needed, discuss needs with the Camp Ranger - He also has a credit card for typical expenses.</t>
  </si>
  <si>
    <t>Candidate Crew Signs</t>
  </si>
  <si>
    <t>Ceremony Regalia</t>
  </si>
  <si>
    <t>Ordeal Ceremony Ropes</t>
  </si>
  <si>
    <t>Smudge Pots</t>
  </si>
  <si>
    <t>Water Coolers</t>
  </si>
  <si>
    <t>Lodge Pocket Flaps</t>
  </si>
  <si>
    <t>Ordeal Spirit Cards 1 - 5</t>
  </si>
  <si>
    <t>Brotherhood Spirit Cards 6 &amp; 7</t>
  </si>
  <si>
    <t>Projector</t>
  </si>
  <si>
    <t>Ordeal Master Training Guide</t>
  </si>
  <si>
    <t>Elangomat Training Guide</t>
  </si>
  <si>
    <t>Material &amp; Equipment Needed</t>
  </si>
  <si>
    <t>Determine Office Supplies needed</t>
  </si>
  <si>
    <t>Decide location of Ceremony sites (Work with Inductions)</t>
  </si>
  <si>
    <t>Decide campsite location for fellowship sites (Work with Inductions)</t>
  </si>
  <si>
    <t>Create an Income budget (See Budget form)</t>
  </si>
  <si>
    <t>Planning Process</t>
  </si>
  <si>
    <t>Decide who will be the Adult and Youth Leads for this Ordeal</t>
  </si>
  <si>
    <t>Decide who will fill the other Key Positions (See Key Positions Needs)</t>
  </si>
  <si>
    <t>Material / Equipment</t>
  </si>
  <si>
    <t>How to obtain Material / Equipment</t>
  </si>
  <si>
    <t>Each Camp has Crew signs (one sign per crew needed)</t>
  </si>
  <si>
    <t>Optional at Chapter Ordeal</t>
  </si>
  <si>
    <t>Most Camps have a projection screen - optional at Chapter Ordeal</t>
  </si>
  <si>
    <t>Radio's</t>
  </si>
  <si>
    <t>Adv/Chief</t>
  </si>
  <si>
    <t>Determine when Lodge Orientation will be held.</t>
  </si>
  <si>
    <t>Decide which Chapters will fill the remaining staff positions (See Staff)</t>
  </si>
  <si>
    <t>Days to Induction Weekend</t>
  </si>
  <si>
    <t>Done</t>
  </si>
  <si>
    <t>- 90 Days</t>
  </si>
  <si>
    <t>LEC</t>
  </si>
  <si>
    <t>- 75 Days</t>
  </si>
  <si>
    <t>- 14 Days</t>
  </si>
  <si>
    <t>Service Adviser</t>
  </si>
  <si>
    <t>- 30 Days</t>
  </si>
  <si>
    <t>Admin</t>
  </si>
  <si>
    <t>QM's</t>
  </si>
  <si>
    <t>Recruiter</t>
  </si>
  <si>
    <t>- 2 Days</t>
  </si>
  <si>
    <t>Inductions</t>
  </si>
  <si>
    <t>All</t>
  </si>
  <si>
    <t>Key Staff</t>
  </si>
  <si>
    <t>Ice for Water Coolers</t>
  </si>
  <si>
    <t>Check with each Camp Ranger for ice availability</t>
  </si>
  <si>
    <t>Determine if there will be other Units camping during the Induction Weekend</t>
  </si>
  <si>
    <t>A. Elected not Called</t>
  </si>
  <si>
    <t>B. Called not Registered</t>
  </si>
  <si>
    <t>C. Chapter listing of members to date</t>
  </si>
  <si>
    <t>A. Registered for this Ordeal</t>
  </si>
  <si>
    <t>Create an Expense budget (See Budget form)</t>
  </si>
  <si>
    <t>Lodge Orientation Information</t>
  </si>
  <si>
    <t>Video (Tech &amp; Comm)</t>
  </si>
  <si>
    <t>Administration/Registration</t>
  </si>
  <si>
    <t>Kitchen (Quartermasters)</t>
  </si>
  <si>
    <t>Breakfast and Discuss Spirit Cards</t>
  </si>
  <si>
    <t>Grace / Dinner</t>
  </si>
  <si>
    <t>Check List   (YES / NO)</t>
  </si>
  <si>
    <t>Registration Packet</t>
  </si>
  <si>
    <t>Quantity Received</t>
  </si>
  <si>
    <t>Quantity Needed</t>
  </si>
  <si>
    <t>Pre-Ordeal Ceremony Team No. 3</t>
  </si>
  <si>
    <t>Ordeal Ceremony Team No. 3</t>
  </si>
  <si>
    <t>Pre-Ordeal Ceremony Team No. 4</t>
  </si>
  <si>
    <t>Ordeal Ceremony Team No. 4</t>
  </si>
  <si>
    <t>Call-Out Team</t>
  </si>
  <si>
    <t>Team Member - 1</t>
  </si>
  <si>
    <t>Team Member - 2</t>
  </si>
  <si>
    <t>Team Member - 3</t>
  </si>
  <si>
    <t>Team Member - 4</t>
  </si>
  <si>
    <t>Projects</t>
  </si>
  <si>
    <t>Callout</t>
  </si>
  <si>
    <t>Estimate Registered Candidates</t>
  </si>
  <si>
    <t>Potential additional registered/walkup</t>
  </si>
  <si>
    <t>Estimate Staff Needed</t>
  </si>
  <si>
    <t>Determine Saturday Evening Activity?</t>
  </si>
  <si>
    <t>Brotherhood</t>
  </si>
  <si>
    <t>Location of Ceremony sites</t>
  </si>
  <si>
    <t>Location of Fellowship sites</t>
  </si>
  <si>
    <t>Backup plan for extra food needs</t>
  </si>
  <si>
    <t>Tools for Projects lined out</t>
  </si>
  <si>
    <t>Elengomats needed/recriuted</t>
  </si>
  <si>
    <t>Who will train Elangomats</t>
  </si>
  <si>
    <t>When will Lodge Orientation be held</t>
  </si>
  <si>
    <t>Induction Weekend</t>
  </si>
  <si>
    <t>Event</t>
  </si>
  <si>
    <t>&lt;-- Choose key events</t>
  </si>
  <si>
    <t>&lt;-- Choose key event dates</t>
  </si>
  <si>
    <t>Have registration lead (adviser) send updated electronic reports for:</t>
  </si>
  <si>
    <t>A. Staff Fee - $XX.00 (needed to cover meals)</t>
  </si>
  <si>
    <t>B. Candidates - $YY.00 (Includes Dues, Sash, pocket flap, Ordeal Packet)</t>
  </si>
  <si>
    <t>Determine Staff and Candidate food menu's</t>
  </si>
  <si>
    <t xml:space="preserve">Determine no. of Sashes, Pocket Flaps &amp; Ordeal packets needed: (xx ea) </t>
  </si>
  <si>
    <t>Work with Camp Ranger and staff adviser to determine work projects.</t>
  </si>
  <si>
    <t>Train Elangomats (use Spring Induction weekend as training ground)</t>
  </si>
  <si>
    <t>Train Ordeal Master (use Spring Induction weekend as training ground)</t>
  </si>
  <si>
    <t>Meet with registration lead to discuss registration and other paperwork needs!!!</t>
  </si>
  <si>
    <t>Have registration lead send updated electronic report for:</t>
  </si>
  <si>
    <t>Let Staff Adviser know in advance what you intent to purchase as they have Credit Cards to handle this expense.</t>
  </si>
  <si>
    <t>Staff Adviser - Lodge Credit Cards</t>
  </si>
  <si>
    <t>Chapter should provide, if the chapter needs Lodge regalia talk to lodge adviser</t>
  </si>
  <si>
    <t>Chapter should provide, if the chapter needs Lodge smudge pots talk to lodge adviser</t>
  </si>
  <si>
    <t>Quartermaster or appropriate adviser/staff adviser</t>
  </si>
  <si>
    <t>&lt;-- Totals to meet your lodge needs</t>
  </si>
  <si>
    <t>^   ^</t>
  </si>
  <si>
    <t>^     ^     ^</t>
  </si>
  <si>
    <t>Location: Camp 1</t>
  </si>
  <si>
    <t>Event Chairman: Youth Lead</t>
  </si>
  <si>
    <t>Lodge Name</t>
  </si>
  <si>
    <t>Camp 1</t>
  </si>
  <si>
    <t>Camp 2</t>
  </si>
  <si>
    <t>Camp 3</t>
  </si>
  <si>
    <t>Camp 4</t>
  </si>
  <si>
    <t>Key Positions - Camp 1/Chapter 1</t>
  </si>
  <si>
    <t>Key Positions - Camp 2/Chapter 2</t>
  </si>
  <si>
    <t>Key Positions - Camp 3/Chapter 3</t>
  </si>
  <si>
    <t>Use Totals for your lodge</t>
  </si>
  <si>
    <t>&lt;-- Appropriate for your lodge</t>
  </si>
  <si>
    <t>Discussion Topics</t>
  </si>
  <si>
    <t>Commissioner</t>
  </si>
  <si>
    <r>
      <t xml:space="preserve">Develop a plan to </t>
    </r>
    <r>
      <rPr>
        <b/>
        <sz val="10"/>
        <rFont val="Gill Sans MT"/>
        <family val="2"/>
      </rPr>
      <t>promote</t>
    </r>
    <r>
      <rPr>
        <sz val="10"/>
        <rFont val="Gill Sans MT"/>
        <family val="2"/>
      </rPr>
      <t xml:space="preserve"> the Chapter Induction weekend</t>
    </r>
  </si>
  <si>
    <r>
      <t xml:space="preserve">Saturday </t>
    </r>
    <r>
      <rPr>
        <b/>
        <sz val="9"/>
        <rFont val="Gill Sans MT"/>
        <family val="2"/>
      </rPr>
      <t>Staff</t>
    </r>
    <r>
      <rPr>
        <sz val="9"/>
        <rFont val="Gill Sans MT"/>
        <family val="2"/>
      </rPr>
      <t xml:space="preserve"> Breakfast</t>
    </r>
  </si>
  <si>
    <r>
      <t xml:space="preserve">Saturday </t>
    </r>
    <r>
      <rPr>
        <b/>
        <sz val="9"/>
        <rFont val="Gill Sans MT"/>
        <family val="2"/>
      </rPr>
      <t>Staff</t>
    </r>
    <r>
      <rPr>
        <sz val="9"/>
        <rFont val="Gill Sans MT"/>
        <family val="2"/>
      </rPr>
      <t xml:space="preserve"> Lunch</t>
    </r>
  </si>
  <si>
    <r>
      <t xml:space="preserve">Saturday Evening Dinner - </t>
    </r>
    <r>
      <rPr>
        <b/>
        <sz val="9"/>
        <rFont val="Gill Sans MT"/>
        <family val="2"/>
      </rPr>
      <t>Everyone</t>
    </r>
  </si>
  <si>
    <r>
      <t xml:space="preserve">Sunday Breakfast - </t>
    </r>
    <r>
      <rPr>
        <b/>
        <sz val="9"/>
        <rFont val="Gill Sans MT"/>
        <family val="2"/>
      </rPr>
      <t>Everyone</t>
    </r>
  </si>
  <si>
    <r>
      <t xml:space="preserve">Event Adviser: </t>
    </r>
    <r>
      <rPr>
        <b/>
        <i/>
        <sz val="10"/>
        <rFont val="Rockwell"/>
        <family val="1"/>
      </rPr>
      <t>As appropriate</t>
    </r>
  </si>
  <si>
    <r>
      <t>Cracker Barrel</t>
    </r>
    <r>
      <rPr>
        <sz val="10"/>
        <rFont val="Gill Sans MT"/>
        <family val="2"/>
      </rPr>
      <t xml:space="preserve"> - Elangomats Handout Spirit Booklets 1 &amp; 2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</si>
</sst>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m/dd/yy;@"/>
    <numFmt numFmtId="167" formatCode="_(* #,##0.0_);_(* \(#,##0.0\);_(* &quot;-&quot;??_);_(@_)"/>
    <numFmt numFmtId="168" formatCode="_(* #,##0_);_(* \(#,##0\);_(* &quot;-&quot;??_);_(@_)"/>
  </numFmts>
  <fonts count="8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0"/>
      <name val="Museo Sans 300"/>
      <family val="3"/>
    </font>
    <font>
      <b/>
      <sz val="16"/>
      <name val="Museo Sans 300"/>
      <family val="3"/>
    </font>
    <font>
      <sz val="9"/>
      <name val="Museo Sans 300"/>
      <family val="3"/>
    </font>
    <font>
      <sz val="12"/>
      <name val="Museo Sans 300"/>
      <family val="3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name val="Gill Sans MT"/>
      <family val="2"/>
    </font>
    <font>
      <b/>
      <sz val="10"/>
      <name val="Rockwell"/>
      <family val="1"/>
    </font>
    <font>
      <b/>
      <sz val="11"/>
      <name val="Rockwell"/>
      <family val="1"/>
    </font>
    <font>
      <sz val="10"/>
      <name val="Gill Sans MT"/>
      <family val="2"/>
    </font>
    <font>
      <b/>
      <i/>
      <sz val="10"/>
      <color indexed="10"/>
      <name val="Gill Sans MT"/>
      <family val="2"/>
    </font>
    <font>
      <b/>
      <sz val="20"/>
      <name val="Rockwell"/>
      <family val="1"/>
    </font>
    <font>
      <b/>
      <sz val="16"/>
      <name val="Rockwell"/>
      <family val="1"/>
    </font>
    <font>
      <b/>
      <sz val="14"/>
      <name val="Rockwell"/>
      <family val="1"/>
    </font>
    <font>
      <sz val="10"/>
      <name val="Rockwell"/>
      <family val="1"/>
    </font>
    <font>
      <sz val="10"/>
      <color indexed="8"/>
      <name val="Gill Sans MT"/>
      <family val="2"/>
    </font>
    <font>
      <sz val="10"/>
      <color indexed="18"/>
      <name val="Gill Sans MT"/>
      <family val="2"/>
    </font>
    <font>
      <b/>
      <sz val="12"/>
      <name val="Rockwell"/>
      <family val="1"/>
    </font>
    <font>
      <sz val="8"/>
      <name val="Rockwell"/>
      <family val="1"/>
    </font>
    <font>
      <b/>
      <i/>
      <sz val="10"/>
      <name val="Gill Sans MT"/>
      <family val="2"/>
    </font>
    <font>
      <sz val="9"/>
      <name val="Gill Sans MT"/>
      <family val="2"/>
    </font>
    <font>
      <b/>
      <i/>
      <sz val="9"/>
      <color indexed="10"/>
      <name val="Gill Sans MT"/>
      <family val="2"/>
    </font>
    <font>
      <sz val="9"/>
      <color indexed="10"/>
      <name val="Gill Sans MT"/>
      <family val="2"/>
    </font>
    <font>
      <sz val="9"/>
      <color indexed="9"/>
      <name val="Gill Sans MT"/>
      <family val="2"/>
    </font>
    <font>
      <b/>
      <sz val="9"/>
      <color indexed="9"/>
      <name val="Gill Sans MT"/>
      <family val="2"/>
    </font>
    <font>
      <b/>
      <i/>
      <sz val="9"/>
      <name val="Gill Sans MT"/>
      <family val="2"/>
    </font>
    <font>
      <sz val="10"/>
      <color indexed="10"/>
      <name val="Gill Sans MT"/>
      <family val="2"/>
    </font>
    <font>
      <b/>
      <sz val="9"/>
      <name val="Gill Sans MT"/>
      <family val="2"/>
    </font>
    <font>
      <sz val="12"/>
      <name val="Gill Sans MT"/>
      <family val="2"/>
    </font>
    <font>
      <b/>
      <sz val="12"/>
      <name val="Gill Sans MT"/>
      <family val="2"/>
    </font>
    <font>
      <b/>
      <sz val="12"/>
      <color indexed="9"/>
      <name val="Gill Sans MT"/>
      <family val="2"/>
    </font>
    <font>
      <b/>
      <sz val="10"/>
      <color indexed="9"/>
      <name val="Gill Sans MT"/>
      <family val="2"/>
    </font>
    <font>
      <b/>
      <sz val="10"/>
      <color indexed="12"/>
      <name val="Gill Sans MT"/>
      <family val="2"/>
    </font>
    <font>
      <sz val="9"/>
      <color indexed="8"/>
      <name val="Gill Sans MT"/>
      <family val="2"/>
    </font>
    <font>
      <b/>
      <sz val="10"/>
      <color indexed="8"/>
      <name val="Gill Sans MT"/>
      <family val="2"/>
    </font>
    <font>
      <b/>
      <sz val="24"/>
      <name val="Rockwell"/>
      <family val="1"/>
    </font>
    <font>
      <b/>
      <i/>
      <sz val="10"/>
      <name val="Rockwell"/>
      <family val="1"/>
    </font>
    <font>
      <b/>
      <sz val="18"/>
      <name val="Rockwell"/>
      <family val="1"/>
    </font>
    <font>
      <sz val="8"/>
      <name val="Gill Sans MT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i/>
      <sz val="10"/>
      <color rgb="FFFF0000"/>
      <name val="Gill Sans MT"/>
      <family val="2"/>
    </font>
    <font>
      <b/>
      <i/>
      <sz val="9"/>
      <color rgb="FFFF0000"/>
      <name val="Gill Sans MT"/>
      <family val="2"/>
    </font>
    <font>
      <sz val="9"/>
      <color rgb="FFFF0000"/>
      <name val="Gill Sans MT"/>
      <family val="2"/>
    </font>
    <font>
      <sz val="10"/>
      <color rgb="FFFF0000"/>
      <name val="Gill Sans MT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3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16" fontId="0" fillId="0" borderId="0" xfId="0" applyNumberFormat="1" applyAlignment="1" quotePrefix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/>
    </xf>
    <xf numFmtId="168" fontId="4" fillId="0" borderId="0" xfId="42" applyNumberFormat="1" applyFont="1" applyAlignment="1">
      <alignment/>
    </xf>
    <xf numFmtId="0" fontId="0" fillId="0" borderId="0" xfId="0" applyAlignment="1">
      <alignment horizontal="center" wrapText="1"/>
    </xf>
    <xf numFmtId="0" fontId="78" fillId="0" borderId="0" xfId="0" applyFont="1" applyAlignment="1">
      <alignment/>
    </xf>
    <xf numFmtId="0" fontId="79" fillId="0" borderId="0" xfId="0" applyFont="1" applyAlignment="1">
      <alignment horizontal="center"/>
    </xf>
    <xf numFmtId="0" fontId="79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 quotePrefix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44" fontId="5" fillId="0" borderId="0" xfId="0" applyNumberFormat="1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8" fillId="0" borderId="10" xfId="0" applyFont="1" applyBorder="1" applyAlignment="1" quotePrefix="1">
      <alignment horizontal="left"/>
    </xf>
    <xf numFmtId="0" fontId="28" fillId="0" borderId="10" xfId="0" applyFont="1" applyBorder="1" applyAlignment="1">
      <alignment/>
    </xf>
    <xf numFmtId="0" fontId="29" fillId="0" borderId="0" xfId="0" applyFont="1" applyAlignment="1">
      <alignment/>
    </xf>
    <xf numFmtId="0" fontId="29" fillId="33" borderId="10" xfId="0" applyFont="1" applyFill="1" applyBorder="1" applyAlignment="1">
      <alignment horizontal="center"/>
    </xf>
    <xf numFmtId="0" fontId="29" fillId="34" borderId="10" xfId="0" applyFont="1" applyFill="1" applyBorder="1" applyAlignment="1" quotePrefix="1">
      <alignment horizontal="center"/>
    </xf>
    <xf numFmtId="0" fontId="29" fillId="34" borderId="10" xfId="0" applyFont="1" applyFill="1" applyBorder="1" applyAlignment="1">
      <alignment horizontal="center"/>
    </xf>
    <xf numFmtId="0" fontId="29" fillId="35" borderId="10" xfId="0" applyFont="1" applyFill="1" applyBorder="1" applyAlignment="1" quotePrefix="1">
      <alignment horizontal="center"/>
    </xf>
    <xf numFmtId="0" fontId="29" fillId="35" borderId="10" xfId="0" applyFont="1" applyFill="1" applyBorder="1" applyAlignment="1">
      <alignment horizontal="center"/>
    </xf>
    <xf numFmtId="0" fontId="29" fillId="33" borderId="11" xfId="0" applyFont="1" applyFill="1" applyBorder="1" applyAlignment="1" quotePrefix="1">
      <alignment horizontal="center"/>
    </xf>
    <xf numFmtId="0" fontId="29" fillId="33" borderId="12" xfId="0" applyFont="1" applyFill="1" applyBorder="1" applyAlignment="1" quotePrefix="1">
      <alignment horizontal="center"/>
    </xf>
    <xf numFmtId="0" fontId="30" fillId="0" borderId="0" xfId="0" applyFont="1" applyAlignment="1">
      <alignment horizontal="center"/>
    </xf>
    <xf numFmtId="0" fontId="31" fillId="0" borderId="13" xfId="0" applyFont="1" applyBorder="1" applyAlignment="1" quotePrefix="1">
      <alignment horizontal="center" wrapText="1"/>
    </xf>
    <xf numFmtId="0" fontId="31" fillId="0" borderId="14" xfId="0" applyFont="1" applyBorder="1" applyAlignment="1" quotePrefix="1">
      <alignment wrapText="1"/>
    </xf>
    <xf numFmtId="0" fontId="31" fillId="0" borderId="13" xfId="0" applyFont="1" applyBorder="1" applyAlignment="1">
      <alignment horizontal="center"/>
    </xf>
    <xf numFmtId="0" fontId="31" fillId="0" borderId="11" xfId="0" applyFont="1" applyFill="1" applyBorder="1" applyAlignment="1" quotePrefix="1">
      <alignment wrapText="1"/>
    </xf>
    <xf numFmtId="0" fontId="31" fillId="0" borderId="10" xfId="0" applyFont="1" applyFill="1" applyBorder="1" applyAlignment="1">
      <alignment horizontal="center"/>
    </xf>
    <xf numFmtId="0" fontId="31" fillId="0" borderId="10" xfId="0" applyFont="1" applyFill="1" applyBorder="1" applyAlignment="1" quotePrefix="1">
      <alignment horizontal="center"/>
    </xf>
    <xf numFmtId="0" fontId="31" fillId="0" borderId="11" xfId="0" applyFont="1" applyFill="1" applyBorder="1" applyAlignment="1" quotePrefix="1">
      <alignment horizontal="left" wrapText="1" indent="1"/>
    </xf>
    <xf numFmtId="0" fontId="31" fillId="0" borderId="10" xfId="0" applyFont="1" applyBorder="1" applyAlignment="1" quotePrefix="1">
      <alignment horizontal="center" wrapText="1"/>
    </xf>
    <xf numFmtId="0" fontId="31" fillId="0" borderId="11" xfId="0" applyFont="1" applyFill="1" applyBorder="1" applyAlignment="1">
      <alignment wrapText="1"/>
    </xf>
    <xf numFmtId="0" fontId="31" fillId="0" borderId="11" xfId="0" applyFont="1" applyBorder="1" applyAlignment="1" quotePrefix="1">
      <alignment horizontal="center" wrapText="1"/>
    </xf>
    <xf numFmtId="0" fontId="31" fillId="0" borderId="10" xfId="0" applyFont="1" applyBorder="1" applyAlignment="1" quotePrefix="1">
      <alignment wrapText="1"/>
    </xf>
    <xf numFmtId="0" fontId="80" fillId="0" borderId="10" xfId="0" applyFont="1" applyBorder="1" applyAlignment="1">
      <alignment horizontal="center"/>
    </xf>
    <xf numFmtId="0" fontId="31" fillId="0" borderId="10" xfId="0" applyFont="1" applyBorder="1" applyAlignment="1" quotePrefix="1">
      <alignment horizontal="center"/>
    </xf>
    <xf numFmtId="0" fontId="31" fillId="0" borderId="11" xfId="0" applyFont="1" applyBorder="1" applyAlignment="1" quotePrefix="1">
      <alignment wrapText="1"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 quotePrefix="1">
      <alignment horizontal="left" wrapText="1"/>
    </xf>
    <xf numFmtId="0" fontId="31" fillId="0" borderId="10" xfId="0" applyFont="1" applyBorder="1" applyAlignment="1" quotePrefix="1">
      <alignment horizontal="left"/>
    </xf>
    <xf numFmtId="0" fontId="31" fillId="0" borderId="10" xfId="0" applyFont="1" applyFill="1" applyBorder="1" applyAlignment="1" quotePrefix="1">
      <alignment wrapText="1"/>
    </xf>
    <xf numFmtId="0" fontId="31" fillId="0" borderId="10" xfId="0" applyFont="1" applyBorder="1" applyAlignment="1">
      <alignment horizontal="center" wrapText="1"/>
    </xf>
    <xf numFmtId="0" fontId="31" fillId="0" borderId="11" xfId="0" applyFont="1" applyFill="1" applyBorder="1" applyAlignment="1" quotePrefix="1">
      <alignment horizontal="left" wrapText="1"/>
    </xf>
    <xf numFmtId="0" fontId="33" fillId="0" borderId="0" xfId="0" applyFont="1" applyAlignment="1">
      <alignment horizontal="center"/>
    </xf>
    <xf numFmtId="0" fontId="34" fillId="0" borderId="0" xfId="0" applyFont="1" applyAlignment="1" quotePrefix="1">
      <alignment horizontal="center"/>
    </xf>
    <xf numFmtId="0" fontId="34" fillId="0" borderId="0" xfId="0" applyFont="1" applyAlignment="1">
      <alignment horizontal="center"/>
    </xf>
    <xf numFmtId="0" fontId="29" fillId="33" borderId="15" xfId="0" applyFont="1" applyFill="1" applyBorder="1" applyAlignment="1">
      <alignment horizontal="center"/>
    </xf>
    <xf numFmtId="0" fontId="29" fillId="33" borderId="15" xfId="0" applyFont="1" applyFill="1" applyBorder="1" applyAlignment="1" quotePrefix="1">
      <alignment horizontal="center"/>
    </xf>
    <xf numFmtId="0" fontId="35" fillId="0" borderId="0" xfId="0" applyFont="1" applyAlignment="1" quotePrefix="1">
      <alignment horizontal="center"/>
    </xf>
    <xf numFmtId="0" fontId="36" fillId="0" borderId="0" xfId="0" applyFont="1" applyAlignment="1">
      <alignment/>
    </xf>
    <xf numFmtId="0" fontId="29" fillId="0" borderId="11" xfId="0" applyFont="1" applyFill="1" applyBorder="1" applyAlignment="1">
      <alignment horizontal="center"/>
    </xf>
    <xf numFmtId="0" fontId="29" fillId="0" borderId="16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29" fillId="0" borderId="17" xfId="0" applyFont="1" applyFill="1" applyBorder="1" applyAlignment="1">
      <alignment horizontal="center"/>
    </xf>
    <xf numFmtId="0" fontId="29" fillId="0" borderId="18" xfId="0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/>
    </xf>
    <xf numFmtId="0" fontId="31" fillId="0" borderId="14" xfId="0" applyFont="1" applyFill="1" applyBorder="1" applyAlignment="1">
      <alignment/>
    </xf>
    <xf numFmtId="0" fontId="31" fillId="0" borderId="13" xfId="0" applyFont="1" applyFill="1" applyBorder="1" applyAlignment="1" quotePrefix="1">
      <alignment horizontal="left"/>
    </xf>
    <xf numFmtId="0" fontId="31" fillId="0" borderId="19" xfId="0" applyFont="1" applyFill="1" applyBorder="1" applyAlignment="1">
      <alignment/>
    </xf>
    <xf numFmtId="0" fontId="31" fillId="0" borderId="13" xfId="0" applyFont="1" applyFill="1" applyBorder="1" applyAlignment="1">
      <alignment/>
    </xf>
    <xf numFmtId="0" fontId="31" fillId="0" borderId="11" xfId="0" applyFont="1" applyFill="1" applyBorder="1" applyAlignment="1" quotePrefix="1">
      <alignment horizontal="left"/>
    </xf>
    <xf numFmtId="0" fontId="31" fillId="0" borderId="10" xfId="0" applyFont="1" applyFill="1" applyBorder="1" applyAlignment="1">
      <alignment/>
    </xf>
    <xf numFmtId="0" fontId="31" fillId="0" borderId="16" xfId="0" applyFont="1" applyFill="1" applyBorder="1" applyAlignment="1" quotePrefix="1">
      <alignment horizontal="left"/>
    </xf>
    <xf numFmtId="0" fontId="31" fillId="0" borderId="12" xfId="0" applyFont="1" applyFill="1" applyBorder="1" applyAlignment="1">
      <alignment/>
    </xf>
    <xf numFmtId="0" fontId="31" fillId="0" borderId="10" xfId="0" applyFont="1" applyFill="1" applyBorder="1" applyAlignment="1" quotePrefix="1">
      <alignment horizontal="left"/>
    </xf>
    <xf numFmtId="0" fontId="31" fillId="0" borderId="12" xfId="0" applyFont="1" applyFill="1" applyBorder="1" applyAlignment="1" quotePrefix="1">
      <alignment horizontal="left"/>
    </xf>
    <xf numFmtId="0" fontId="31" fillId="0" borderId="10" xfId="0" applyFont="1" applyBorder="1" applyAlignment="1">
      <alignment/>
    </xf>
    <xf numFmtId="0" fontId="31" fillId="0" borderId="12" xfId="0" applyFont="1" applyBorder="1" applyAlignment="1" quotePrefix="1">
      <alignment horizontal="left"/>
    </xf>
    <xf numFmtId="0" fontId="31" fillId="0" borderId="12" xfId="0" applyFont="1" applyBorder="1" applyAlignment="1">
      <alignment/>
    </xf>
    <xf numFmtId="0" fontId="31" fillId="0" borderId="16" xfId="0" applyFont="1" applyBorder="1" applyAlignment="1" quotePrefix="1">
      <alignment horizontal="left"/>
    </xf>
    <xf numFmtId="0" fontId="31" fillId="0" borderId="16" xfId="0" applyFont="1" applyBorder="1" applyAlignment="1">
      <alignment/>
    </xf>
    <xf numFmtId="0" fontId="31" fillId="0" borderId="10" xfId="0" applyFont="1" applyBorder="1" applyAlignment="1">
      <alignment horizontal="left"/>
    </xf>
    <xf numFmtId="0" fontId="36" fillId="0" borderId="0" xfId="0" applyFont="1" applyAlignment="1">
      <alignment horizontal="center"/>
    </xf>
    <xf numFmtId="0" fontId="29" fillId="0" borderId="0" xfId="0" applyFont="1" applyAlignment="1" quotePrefix="1">
      <alignment horizontal="left"/>
    </xf>
    <xf numFmtId="0" fontId="31" fillId="0" borderId="0" xfId="0" applyFont="1" applyAlignment="1">
      <alignment horizontal="center"/>
    </xf>
    <xf numFmtId="0" fontId="31" fillId="0" borderId="20" xfId="0" applyFont="1" applyFill="1" applyBorder="1" applyAlignment="1" quotePrefix="1">
      <alignment horizontal="left"/>
    </xf>
    <xf numFmtId="0" fontId="31" fillId="0" borderId="0" xfId="0" applyFont="1" applyFill="1" applyAlignment="1">
      <alignment horizontal="center"/>
    </xf>
    <xf numFmtId="0" fontId="31" fillId="0" borderId="0" xfId="0" applyFont="1" applyFill="1" applyAlignment="1">
      <alignment/>
    </xf>
    <xf numFmtId="0" fontId="31" fillId="0" borderId="20" xfId="0" applyFont="1" applyFill="1" applyBorder="1" applyAlignment="1">
      <alignment/>
    </xf>
    <xf numFmtId="0" fontId="31" fillId="0" borderId="0" xfId="0" applyFont="1" applyFill="1" applyAlignment="1" quotePrefix="1">
      <alignment horizontal="left"/>
    </xf>
    <xf numFmtId="0" fontId="28" fillId="0" borderId="0" xfId="0" applyFont="1" applyFill="1" applyAlignment="1" quotePrefix="1">
      <alignment horizontal="left"/>
    </xf>
    <xf numFmtId="0" fontId="28" fillId="0" borderId="0" xfId="0" applyFont="1" applyFill="1" applyAlignment="1">
      <alignment horizontal="left"/>
    </xf>
    <xf numFmtId="0" fontId="31" fillId="0" borderId="0" xfId="0" applyFont="1" applyAlignment="1">
      <alignment/>
    </xf>
    <xf numFmtId="0" fontId="31" fillId="0" borderId="20" xfId="0" applyFont="1" applyFill="1" applyBorder="1" applyAlignment="1">
      <alignment horizontal="left"/>
    </xf>
    <xf numFmtId="0" fontId="28" fillId="0" borderId="0" xfId="0" applyFont="1" applyAlignment="1">
      <alignment horizontal="left"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 quotePrefix="1">
      <alignment horizontal="left"/>
    </xf>
    <xf numFmtId="0" fontId="28" fillId="0" borderId="0" xfId="0" applyFont="1" applyFill="1" applyAlignment="1">
      <alignment/>
    </xf>
    <xf numFmtId="0" fontId="31" fillId="0" borderId="16" xfId="0" applyFont="1" applyFill="1" applyBorder="1" applyAlignment="1">
      <alignment/>
    </xf>
    <xf numFmtId="0" fontId="31" fillId="0" borderId="0" xfId="0" applyFont="1" applyAlignment="1" quotePrefix="1">
      <alignment horizontal="left"/>
    </xf>
    <xf numFmtId="0" fontId="29" fillId="33" borderId="15" xfId="0" applyFont="1" applyFill="1" applyBorder="1" applyAlignment="1" quotePrefix="1">
      <alignment horizontal="center" wrapText="1"/>
    </xf>
    <xf numFmtId="0" fontId="31" fillId="0" borderId="13" xfId="0" applyFont="1" applyBorder="1" applyAlignment="1">
      <alignment horizontal="left"/>
    </xf>
    <xf numFmtId="0" fontId="31" fillId="0" borderId="14" xfId="0" applyFont="1" applyFill="1" applyBorder="1" applyAlignment="1" quotePrefix="1">
      <alignment/>
    </xf>
    <xf numFmtId="0" fontId="31" fillId="0" borderId="13" xfId="0" applyFont="1" applyBorder="1" applyAlignment="1">
      <alignment/>
    </xf>
    <xf numFmtId="0" fontId="31" fillId="0" borderId="10" xfId="0" applyFont="1" applyFill="1" applyBorder="1" applyAlignment="1">
      <alignment horizontal="left"/>
    </xf>
    <xf numFmtId="0" fontId="31" fillId="0" borderId="11" xfId="0" applyFont="1" applyFill="1" applyBorder="1" applyAlignment="1" quotePrefix="1">
      <alignment/>
    </xf>
    <xf numFmtId="0" fontId="31" fillId="0" borderId="10" xfId="0" applyFont="1" applyBorder="1" applyAlignment="1">
      <alignment/>
    </xf>
    <xf numFmtId="0" fontId="31" fillId="0" borderId="11" xfId="0" applyFont="1" applyBorder="1" applyAlignment="1" quotePrefix="1">
      <alignment/>
    </xf>
    <xf numFmtId="0" fontId="31" fillId="0" borderId="11" xfId="0" applyFont="1" applyBorder="1" applyAlignment="1">
      <alignment wrapText="1"/>
    </xf>
    <xf numFmtId="0" fontId="31" fillId="0" borderId="11" xfId="0" applyFont="1" applyBorder="1" applyAlignment="1">
      <alignment/>
    </xf>
    <xf numFmtId="0" fontId="29" fillId="33" borderId="21" xfId="0" applyFont="1" applyFill="1" applyBorder="1" applyAlignment="1">
      <alignment/>
    </xf>
    <xf numFmtId="0" fontId="29" fillId="33" borderId="22" xfId="0" applyFont="1" applyFill="1" applyBorder="1" applyAlignment="1">
      <alignment/>
    </xf>
    <xf numFmtId="0" fontId="29" fillId="33" borderId="23" xfId="0" applyFont="1" applyFill="1" applyBorder="1" applyAlignment="1">
      <alignment/>
    </xf>
    <xf numFmtId="0" fontId="29" fillId="33" borderId="21" xfId="0" applyFont="1" applyFill="1" applyBorder="1" applyAlignment="1">
      <alignment horizontal="center"/>
    </xf>
    <xf numFmtId="0" fontId="29" fillId="33" borderId="24" xfId="0" applyFont="1" applyFill="1" applyBorder="1" applyAlignment="1">
      <alignment/>
    </xf>
    <xf numFmtId="0" fontId="29" fillId="33" borderId="14" xfId="0" applyFont="1" applyFill="1" applyBorder="1" applyAlignment="1">
      <alignment horizontal="center"/>
    </xf>
    <xf numFmtId="0" fontId="29" fillId="33" borderId="19" xfId="0" applyFont="1" applyFill="1" applyBorder="1" applyAlignment="1">
      <alignment horizontal="center"/>
    </xf>
    <xf numFmtId="0" fontId="29" fillId="33" borderId="24" xfId="0" applyFont="1" applyFill="1" applyBorder="1" applyAlignment="1">
      <alignment horizontal="center"/>
    </xf>
    <xf numFmtId="0" fontId="29" fillId="33" borderId="25" xfId="0" applyFont="1" applyFill="1" applyBorder="1" applyAlignment="1">
      <alignment horizontal="center"/>
    </xf>
    <xf numFmtId="0" fontId="36" fillId="0" borderId="13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0" fontId="31" fillId="0" borderId="13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37" fillId="0" borderId="10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39" fillId="0" borderId="26" xfId="0" applyFont="1" applyBorder="1" applyAlignment="1" quotePrefix="1">
      <alignment horizontal="center"/>
    </xf>
    <xf numFmtId="0" fontId="39" fillId="0" borderId="27" xfId="0" applyFont="1" applyBorder="1" applyAlignment="1">
      <alignment horizontal="center"/>
    </xf>
    <xf numFmtId="0" fontId="39" fillId="0" borderId="28" xfId="0" applyFont="1" applyBorder="1" applyAlignment="1">
      <alignment horizontal="center"/>
    </xf>
    <xf numFmtId="0" fontId="39" fillId="33" borderId="26" xfId="0" applyFont="1" applyFill="1" applyBorder="1" applyAlignment="1" quotePrefix="1">
      <alignment horizontal="center"/>
    </xf>
    <xf numFmtId="0" fontId="39" fillId="33" borderId="27" xfId="0" applyFont="1" applyFill="1" applyBorder="1" applyAlignment="1">
      <alignment horizontal="center"/>
    </xf>
    <xf numFmtId="0" fontId="39" fillId="33" borderId="28" xfId="0" applyFont="1" applyFill="1" applyBorder="1" applyAlignment="1">
      <alignment horizontal="center"/>
    </xf>
    <xf numFmtId="0" fontId="39" fillId="34" borderId="26" xfId="0" applyFont="1" applyFill="1" applyBorder="1" applyAlignment="1" quotePrefix="1">
      <alignment horizontal="center"/>
    </xf>
    <xf numFmtId="0" fontId="39" fillId="34" borderId="27" xfId="0" applyFont="1" applyFill="1" applyBorder="1" applyAlignment="1">
      <alignment horizontal="center"/>
    </xf>
    <xf numFmtId="0" fontId="39" fillId="34" borderId="28" xfId="0" applyFont="1" applyFill="1" applyBorder="1" applyAlignment="1">
      <alignment horizontal="center"/>
    </xf>
    <xf numFmtId="0" fontId="29" fillId="33" borderId="29" xfId="0" applyFont="1" applyFill="1" applyBorder="1" applyAlignment="1" quotePrefix="1">
      <alignment horizontal="center"/>
    </xf>
    <xf numFmtId="0" fontId="29" fillId="33" borderId="30" xfId="0" applyFont="1" applyFill="1" applyBorder="1" applyAlignment="1" quotePrefix="1">
      <alignment horizontal="center"/>
    </xf>
    <xf numFmtId="0" fontId="29" fillId="33" borderId="31" xfId="0" applyFont="1" applyFill="1" applyBorder="1" applyAlignment="1" quotePrefix="1">
      <alignment horizontal="center"/>
    </xf>
    <xf numFmtId="0" fontId="29" fillId="34" borderId="29" xfId="0" applyFont="1" applyFill="1" applyBorder="1" applyAlignment="1" quotePrefix="1">
      <alignment horizontal="center"/>
    </xf>
    <xf numFmtId="0" fontId="29" fillId="34" borderId="30" xfId="0" applyFont="1" applyFill="1" applyBorder="1" applyAlignment="1" quotePrefix="1">
      <alignment horizontal="center"/>
    </xf>
    <xf numFmtId="0" fontId="29" fillId="34" borderId="31" xfId="0" applyFont="1" applyFill="1" applyBorder="1" applyAlignment="1" quotePrefix="1">
      <alignment horizontal="center"/>
    </xf>
    <xf numFmtId="0" fontId="40" fillId="33" borderId="32" xfId="0" applyFont="1" applyFill="1" applyBorder="1" applyAlignment="1">
      <alignment horizontal="center"/>
    </xf>
    <xf numFmtId="0" fontId="40" fillId="34" borderId="32" xfId="0" applyFont="1" applyFill="1" applyBorder="1" applyAlignment="1">
      <alignment horizontal="center"/>
    </xf>
    <xf numFmtId="0" fontId="80" fillId="0" borderId="33" xfId="0" applyFont="1" applyBorder="1" applyAlignment="1">
      <alignment horizontal="center"/>
    </xf>
    <xf numFmtId="0" fontId="80" fillId="0" borderId="13" xfId="0" applyFont="1" applyBorder="1" applyAlignment="1">
      <alignment horizontal="center"/>
    </xf>
    <xf numFmtId="0" fontId="80" fillId="0" borderId="34" xfId="0" applyFont="1" applyBorder="1" applyAlignment="1">
      <alignment horizontal="center"/>
    </xf>
    <xf numFmtId="0" fontId="80" fillId="0" borderId="35" xfId="0" applyFont="1" applyBorder="1" applyAlignment="1">
      <alignment horizontal="center"/>
    </xf>
    <xf numFmtId="0" fontId="80" fillId="0" borderId="36" xfId="0" applyFont="1" applyBorder="1" applyAlignment="1">
      <alignment horizontal="center"/>
    </xf>
    <xf numFmtId="0" fontId="80" fillId="0" borderId="37" xfId="0" applyFont="1" applyBorder="1" applyAlignment="1">
      <alignment horizontal="center"/>
    </xf>
    <xf numFmtId="0" fontId="80" fillId="0" borderId="15" xfId="0" applyFont="1" applyBorder="1" applyAlignment="1">
      <alignment horizontal="center"/>
    </xf>
    <xf numFmtId="0" fontId="80" fillId="0" borderId="38" xfId="0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41" fillId="0" borderId="0" xfId="0" applyFont="1" applyAlignment="1">
      <alignment/>
    </xf>
    <xf numFmtId="0" fontId="35" fillId="33" borderId="40" xfId="0" applyFont="1" applyFill="1" applyBorder="1" applyAlignment="1">
      <alignment horizontal="center"/>
    </xf>
    <xf numFmtId="0" fontId="35" fillId="33" borderId="41" xfId="0" applyFont="1" applyFill="1" applyBorder="1" applyAlignment="1">
      <alignment horizontal="center"/>
    </xf>
    <xf numFmtId="0" fontId="31" fillId="0" borderId="42" xfId="0" applyFont="1" applyBorder="1" applyAlignment="1">
      <alignment/>
    </xf>
    <xf numFmtId="0" fontId="31" fillId="0" borderId="43" xfId="0" applyFont="1" applyBorder="1" applyAlignment="1" quotePrefix="1">
      <alignment horizontal="left"/>
    </xf>
    <xf numFmtId="0" fontId="31" fillId="0" borderId="35" xfId="0" applyFont="1" applyBorder="1" applyAlignment="1">
      <alignment/>
    </xf>
    <xf numFmtId="0" fontId="31" fillId="0" borderId="36" xfId="0" applyFont="1" applyBorder="1" applyAlignment="1" quotePrefix="1">
      <alignment horizontal="left"/>
    </xf>
    <xf numFmtId="0" fontId="31" fillId="0" borderId="36" xfId="0" applyFont="1" applyBorder="1" applyAlignment="1">
      <alignment/>
    </xf>
    <xf numFmtId="0" fontId="31" fillId="0" borderId="35" xfId="0" applyFont="1" applyBorder="1" applyAlignment="1" quotePrefix="1">
      <alignment horizontal="left"/>
    </xf>
    <xf numFmtId="0" fontId="31" fillId="0" borderId="36" xfId="0" applyFont="1" applyBorder="1" applyAlignment="1">
      <alignment horizontal="left"/>
    </xf>
    <xf numFmtId="0" fontId="31" fillId="0" borderId="44" xfId="0" applyFont="1" applyBorder="1" applyAlignment="1">
      <alignment/>
    </xf>
    <xf numFmtId="0" fontId="31" fillId="0" borderId="45" xfId="0" applyFont="1" applyBorder="1" applyAlignment="1">
      <alignment horizontal="left"/>
    </xf>
    <xf numFmtId="0" fontId="31" fillId="0" borderId="37" xfId="0" applyFont="1" applyBorder="1" applyAlignment="1">
      <alignment/>
    </xf>
    <xf numFmtId="0" fontId="31" fillId="0" borderId="38" xfId="0" applyFont="1" applyBorder="1" applyAlignment="1">
      <alignment horizontal="left"/>
    </xf>
    <xf numFmtId="0" fontId="33" fillId="0" borderId="0" xfId="0" applyFont="1" applyAlignment="1" quotePrefix="1">
      <alignment horizontal="center"/>
    </xf>
    <xf numFmtId="0" fontId="35" fillId="36" borderId="26" xfId="0" applyFont="1" applyFill="1" applyBorder="1" applyAlignment="1">
      <alignment horizontal="center"/>
    </xf>
    <xf numFmtId="0" fontId="35" fillId="36" borderId="27" xfId="0" applyFont="1" applyFill="1" applyBorder="1" applyAlignment="1">
      <alignment horizontal="center"/>
    </xf>
    <xf numFmtId="0" fontId="35" fillId="36" borderId="28" xfId="0" applyFont="1" applyFill="1" applyBorder="1" applyAlignment="1">
      <alignment horizontal="center"/>
    </xf>
    <xf numFmtId="0" fontId="35" fillId="32" borderId="26" xfId="0" applyFont="1" applyFill="1" applyBorder="1" applyAlignment="1">
      <alignment horizontal="center"/>
    </xf>
    <xf numFmtId="0" fontId="35" fillId="32" borderId="27" xfId="0" applyFont="1" applyFill="1" applyBorder="1" applyAlignment="1">
      <alignment horizontal="center"/>
    </xf>
    <xf numFmtId="0" fontId="35" fillId="32" borderId="28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46" xfId="0" applyFont="1" applyBorder="1" applyAlignment="1">
      <alignment/>
    </xf>
    <xf numFmtId="0" fontId="42" fillId="0" borderId="47" xfId="0" applyFont="1" applyBorder="1" applyAlignment="1">
      <alignment/>
    </xf>
    <xf numFmtId="44" fontId="81" fillId="37" borderId="48" xfId="0" applyNumberFormat="1" applyFont="1" applyFill="1" applyBorder="1" applyAlignment="1">
      <alignment/>
    </xf>
    <xf numFmtId="0" fontId="82" fillId="37" borderId="48" xfId="0" applyFont="1" applyFill="1" applyBorder="1" applyAlignment="1">
      <alignment/>
    </xf>
    <xf numFmtId="44" fontId="42" fillId="0" borderId="48" xfId="0" applyNumberFormat="1" applyFont="1" applyBorder="1" applyAlignment="1">
      <alignment/>
    </xf>
    <xf numFmtId="44" fontId="42" fillId="0" borderId="43" xfId="0" applyNumberFormat="1" applyFont="1" applyBorder="1" applyAlignment="1">
      <alignment/>
    </xf>
    <xf numFmtId="0" fontId="42" fillId="0" borderId="49" xfId="0" applyFont="1" applyBorder="1" applyAlignment="1">
      <alignment/>
    </xf>
    <xf numFmtId="0" fontId="42" fillId="0" borderId="12" xfId="0" applyFont="1" applyBorder="1" applyAlignment="1">
      <alignment/>
    </xf>
    <xf numFmtId="44" fontId="81" fillId="37" borderId="10" xfId="0" applyNumberFormat="1" applyFont="1" applyFill="1" applyBorder="1" applyAlignment="1">
      <alignment/>
    </xf>
    <xf numFmtId="0" fontId="82" fillId="37" borderId="10" xfId="0" applyFont="1" applyFill="1" applyBorder="1" applyAlignment="1">
      <alignment/>
    </xf>
    <xf numFmtId="44" fontId="42" fillId="0" borderId="10" xfId="0" applyNumberFormat="1" applyFont="1" applyBorder="1" applyAlignment="1">
      <alignment/>
    </xf>
    <xf numFmtId="44" fontId="42" fillId="0" borderId="36" xfId="0" applyNumberFormat="1" applyFont="1" applyBorder="1" applyAlignment="1">
      <alignment/>
    </xf>
    <xf numFmtId="0" fontId="42" fillId="0" borderId="49" xfId="0" applyFont="1" applyBorder="1" applyAlignment="1" quotePrefix="1">
      <alignment horizontal="left"/>
    </xf>
    <xf numFmtId="0" fontId="81" fillId="37" borderId="10" xfId="0" applyFont="1" applyFill="1" applyBorder="1" applyAlignment="1">
      <alignment/>
    </xf>
    <xf numFmtId="0" fontId="42" fillId="0" borderId="10" xfId="0" applyFont="1" applyBorder="1" applyAlignment="1">
      <alignment/>
    </xf>
    <xf numFmtId="0" fontId="45" fillId="38" borderId="50" xfId="0" applyFont="1" applyFill="1" applyBorder="1" applyAlignment="1">
      <alignment/>
    </xf>
    <xf numFmtId="0" fontId="46" fillId="38" borderId="39" xfId="0" applyFont="1" applyFill="1" applyBorder="1" applyAlignment="1">
      <alignment horizontal="center"/>
    </xf>
    <xf numFmtId="0" fontId="45" fillId="0" borderId="51" xfId="0" applyFont="1" applyBorder="1" applyAlignment="1">
      <alignment/>
    </xf>
    <xf numFmtId="0" fontId="45" fillId="0" borderId="18" xfId="0" applyFont="1" applyBorder="1" applyAlignment="1">
      <alignment/>
    </xf>
    <xf numFmtId="44" fontId="46" fillId="38" borderId="39" xfId="0" applyNumberFormat="1" applyFont="1" applyFill="1" applyBorder="1" applyAlignment="1">
      <alignment/>
    </xf>
    <xf numFmtId="44" fontId="46" fillId="38" borderId="52" xfId="0" applyNumberFormat="1" applyFont="1" applyFill="1" applyBorder="1" applyAlignment="1">
      <alignment/>
    </xf>
    <xf numFmtId="0" fontId="42" fillId="0" borderId="40" xfId="0" applyFont="1" applyBorder="1" applyAlignment="1">
      <alignment/>
    </xf>
    <xf numFmtId="0" fontId="42" fillId="0" borderId="53" xfId="0" applyFont="1" applyBorder="1" applyAlignment="1">
      <alignment/>
    </xf>
    <xf numFmtId="0" fontId="42" fillId="0" borderId="54" xfId="0" applyFont="1" applyBorder="1" applyAlignment="1">
      <alignment/>
    </xf>
    <xf numFmtId="0" fontId="42" fillId="0" borderId="0" xfId="0" applyFont="1" applyBorder="1" applyAlignment="1">
      <alignment/>
    </xf>
    <xf numFmtId="0" fontId="42" fillId="39" borderId="11" xfId="0" applyFont="1" applyFill="1" applyBorder="1" applyAlignment="1">
      <alignment/>
    </xf>
    <xf numFmtId="0" fontId="42" fillId="39" borderId="12" xfId="0" applyFont="1" applyFill="1" applyBorder="1" applyAlignment="1">
      <alignment/>
    </xf>
    <xf numFmtId="0" fontId="47" fillId="40" borderId="21" xfId="0" applyFont="1" applyFill="1" applyBorder="1" applyAlignment="1">
      <alignment horizontal="center"/>
    </xf>
    <xf numFmtId="0" fontId="80" fillId="40" borderId="0" xfId="0" applyFont="1" applyFill="1" applyAlignment="1">
      <alignment/>
    </xf>
    <xf numFmtId="0" fontId="83" fillId="40" borderId="0" xfId="0" applyFont="1" applyFill="1" applyAlignment="1">
      <alignment/>
    </xf>
    <xf numFmtId="0" fontId="47" fillId="39" borderId="15" xfId="0" applyFont="1" applyFill="1" applyBorder="1" applyAlignment="1">
      <alignment horizontal="center"/>
    </xf>
    <xf numFmtId="0" fontId="47" fillId="0" borderId="55" xfId="0" applyFont="1" applyBorder="1" applyAlignment="1">
      <alignment/>
    </xf>
    <xf numFmtId="0" fontId="42" fillId="0" borderId="39" xfId="0" applyFont="1" applyBorder="1" applyAlignment="1">
      <alignment/>
    </xf>
    <xf numFmtId="0" fontId="42" fillId="39" borderId="17" xfId="0" applyFont="1" applyFill="1" applyBorder="1" applyAlignment="1">
      <alignment/>
    </xf>
    <xf numFmtId="0" fontId="42" fillId="39" borderId="18" xfId="0" applyFont="1" applyFill="1" applyBorder="1" applyAlignment="1">
      <alignment/>
    </xf>
    <xf numFmtId="0" fontId="42" fillId="39" borderId="25" xfId="0" applyFont="1" applyFill="1" applyBorder="1" applyAlignment="1">
      <alignment horizontal="center"/>
    </xf>
    <xf numFmtId="0" fontId="47" fillId="0" borderId="40" xfId="0" applyFont="1" applyBorder="1" applyAlignment="1">
      <alignment/>
    </xf>
    <xf numFmtId="0" fontId="42" fillId="0" borderId="53" xfId="0" applyFont="1" applyBorder="1" applyAlignment="1">
      <alignment horizontal="center"/>
    </xf>
    <xf numFmtId="0" fontId="42" fillId="0" borderId="41" xfId="0" applyFont="1" applyBorder="1" applyAlignment="1">
      <alignment horizontal="center"/>
    </xf>
    <xf numFmtId="0" fontId="42" fillId="0" borderId="35" xfId="0" applyFont="1" applyBorder="1" applyAlignment="1" quotePrefix="1">
      <alignment horizontal="left"/>
    </xf>
    <xf numFmtId="0" fontId="42" fillId="0" borderId="35" xfId="0" applyFont="1" applyBorder="1" applyAlignment="1">
      <alignment horizontal="left"/>
    </xf>
    <xf numFmtId="44" fontId="42" fillId="0" borderId="0" xfId="0" applyNumberFormat="1" applyFont="1" applyBorder="1" applyAlignment="1">
      <alignment/>
    </xf>
    <xf numFmtId="44" fontId="42" fillId="0" borderId="56" xfId="0" applyNumberFormat="1" applyFont="1" applyBorder="1" applyAlignment="1">
      <alignment/>
    </xf>
    <xf numFmtId="0" fontId="47" fillId="0" borderId="54" xfId="0" applyFont="1" applyBorder="1" applyAlignment="1">
      <alignment/>
    </xf>
    <xf numFmtId="0" fontId="42" fillId="0" borderId="12" xfId="0" applyFont="1" applyBorder="1" applyAlignment="1" quotePrefix="1">
      <alignment horizontal="left"/>
    </xf>
    <xf numFmtId="0" fontId="81" fillId="37" borderId="10" xfId="0" applyFont="1" applyFill="1" applyBorder="1" applyAlignment="1">
      <alignment horizontal="center"/>
    </xf>
    <xf numFmtId="0" fontId="42" fillId="0" borderId="49" xfId="0" applyFont="1" applyBorder="1" applyAlignment="1">
      <alignment horizontal="left"/>
    </xf>
    <xf numFmtId="44" fontId="42" fillId="0" borderId="10" xfId="0" applyNumberFormat="1" applyFont="1" applyFill="1" applyBorder="1" applyAlignment="1">
      <alignment/>
    </xf>
    <xf numFmtId="44" fontId="42" fillId="0" borderId="36" xfId="0" applyNumberFormat="1" applyFont="1" applyFill="1" applyBorder="1" applyAlignment="1">
      <alignment/>
    </xf>
    <xf numFmtId="44" fontId="47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42" fillId="0" borderId="54" xfId="0" applyFont="1" applyBorder="1" applyAlignment="1">
      <alignment horizontal="left"/>
    </xf>
    <xf numFmtId="0" fontId="42" fillId="0" borderId="0" xfId="0" applyFont="1" applyBorder="1" applyAlignment="1" quotePrefix="1">
      <alignment horizontal="left"/>
    </xf>
    <xf numFmtId="44" fontId="42" fillId="0" borderId="0" xfId="0" applyNumberFormat="1" applyFont="1" applyFill="1" applyBorder="1" applyAlignment="1">
      <alignment/>
    </xf>
    <xf numFmtId="0" fontId="42" fillId="0" borderId="0" xfId="0" applyFont="1" applyFill="1" applyBorder="1" applyAlignment="1">
      <alignment/>
    </xf>
    <xf numFmtId="44" fontId="42" fillId="0" borderId="56" xfId="0" applyNumberFormat="1" applyFont="1" applyFill="1" applyBorder="1" applyAlignment="1">
      <alignment/>
    </xf>
    <xf numFmtId="37" fontId="42" fillId="0" borderId="0" xfId="0" applyNumberFormat="1" applyFont="1" applyBorder="1" applyAlignment="1">
      <alignment horizontal="center"/>
    </xf>
    <xf numFmtId="37" fontId="42" fillId="0" borderId="56" xfId="0" applyNumberFormat="1" applyFont="1" applyBorder="1" applyAlignment="1">
      <alignment horizontal="center"/>
    </xf>
    <xf numFmtId="0" fontId="42" fillId="0" borderId="55" xfId="0" applyFont="1" applyBorder="1" applyAlignment="1" quotePrefix="1">
      <alignment horizontal="left"/>
    </xf>
    <xf numFmtId="44" fontId="42" fillId="0" borderId="39" xfId="0" applyNumberFormat="1" applyFont="1" applyBorder="1" applyAlignment="1">
      <alignment/>
    </xf>
    <xf numFmtId="44" fontId="42" fillId="0" borderId="52" xfId="0" applyNumberFormat="1" applyFont="1" applyBorder="1" applyAlignment="1">
      <alignment/>
    </xf>
    <xf numFmtId="0" fontId="80" fillId="37" borderId="0" xfId="0" applyFont="1" applyFill="1" applyAlignment="1">
      <alignment horizontal="center"/>
    </xf>
    <xf numFmtId="0" fontId="80" fillId="37" borderId="0" xfId="0" applyFont="1" applyFill="1" applyAlignment="1">
      <alignment/>
    </xf>
    <xf numFmtId="0" fontId="50" fillId="0" borderId="0" xfId="0" applyNumberFormat="1" applyFont="1" applyAlignment="1">
      <alignment/>
    </xf>
    <xf numFmtId="3" fontId="50" fillId="0" borderId="0" xfId="0" applyNumberFormat="1" applyFont="1" applyAlignment="1">
      <alignment/>
    </xf>
    <xf numFmtId="0" fontId="50" fillId="0" borderId="0" xfId="0" applyNumberFormat="1" applyFont="1" applyAlignment="1">
      <alignment horizontal="center"/>
    </xf>
    <xf numFmtId="39" fontId="50" fillId="0" borderId="0" xfId="0" applyNumberFormat="1" applyFont="1" applyAlignment="1">
      <alignment/>
    </xf>
    <xf numFmtId="0" fontId="50" fillId="0" borderId="32" xfId="0" applyNumberFormat="1" applyFont="1" applyBorder="1" applyAlignment="1">
      <alignment/>
    </xf>
    <xf numFmtId="39" fontId="31" fillId="0" borderId="0" xfId="0" applyNumberFormat="1" applyFont="1" applyAlignment="1">
      <alignment/>
    </xf>
    <xf numFmtId="0" fontId="51" fillId="0" borderId="32" xfId="0" applyNumberFormat="1" applyFont="1" applyBorder="1" applyAlignment="1">
      <alignment horizontal="center"/>
    </xf>
    <xf numFmtId="0" fontId="52" fillId="38" borderId="54" xfId="0" applyNumberFormat="1" applyFont="1" applyFill="1" applyBorder="1" applyAlignment="1">
      <alignment horizontal="centerContinuous"/>
    </xf>
    <xf numFmtId="0" fontId="31" fillId="0" borderId="0" xfId="0" applyNumberFormat="1" applyFont="1" applyBorder="1" applyAlignment="1">
      <alignment/>
    </xf>
    <xf numFmtId="0" fontId="52" fillId="38" borderId="0" xfId="0" applyNumberFormat="1" applyFont="1" applyFill="1" applyBorder="1" applyAlignment="1">
      <alignment horizontal="center"/>
    </xf>
    <xf numFmtId="0" fontId="51" fillId="0" borderId="0" xfId="0" applyNumberFormat="1" applyFont="1" applyBorder="1" applyAlignment="1">
      <alignment/>
    </xf>
    <xf numFmtId="0" fontId="52" fillId="41" borderId="0" xfId="0" applyNumberFormat="1" applyFont="1" applyFill="1" applyBorder="1" applyAlignment="1">
      <alignment horizontal="centerContinuous"/>
    </xf>
    <xf numFmtId="39" fontId="52" fillId="41" borderId="0" xfId="0" applyNumberFormat="1" applyFont="1" applyFill="1" applyBorder="1" applyAlignment="1">
      <alignment horizontal="centerContinuous"/>
    </xf>
    <xf numFmtId="39" fontId="52" fillId="41" borderId="56" xfId="0" applyNumberFormat="1" applyFont="1" applyFill="1" applyBorder="1" applyAlignment="1">
      <alignment horizontal="centerContinuous"/>
    </xf>
    <xf numFmtId="0" fontId="31" fillId="0" borderId="35" xfId="0" applyNumberFormat="1" applyFont="1" applyBorder="1" applyAlignment="1">
      <alignment/>
    </xf>
    <xf numFmtId="3" fontId="37" fillId="0" borderId="21" xfId="0" applyNumberFormat="1" applyFont="1" applyFill="1" applyBorder="1" applyAlignment="1">
      <alignment horizontal="center"/>
    </xf>
    <xf numFmtId="0" fontId="37" fillId="0" borderId="57" xfId="0" applyNumberFormat="1" applyFont="1" applyFill="1" applyBorder="1" applyAlignment="1">
      <alignment horizontal="center"/>
    </xf>
    <xf numFmtId="39" fontId="37" fillId="0" borderId="57" xfId="0" applyNumberFormat="1" applyFont="1" applyFill="1" applyBorder="1" applyAlignment="1">
      <alignment horizontal="center"/>
    </xf>
    <xf numFmtId="39" fontId="37" fillId="0" borderId="23" xfId="0" applyNumberFormat="1" applyFont="1" applyFill="1" applyBorder="1" applyAlignment="1">
      <alignment horizontal="center"/>
    </xf>
    <xf numFmtId="0" fontId="31" fillId="0" borderId="0" xfId="0" applyNumberFormat="1" applyFont="1" applyBorder="1" applyAlignment="1">
      <alignment/>
    </xf>
    <xf numFmtId="0" fontId="37" fillId="0" borderId="10" xfId="0" applyNumberFormat="1" applyFont="1" applyFill="1" applyBorder="1" applyAlignment="1">
      <alignment horizontal="center"/>
    </xf>
    <xf numFmtId="0" fontId="37" fillId="0" borderId="53" xfId="0" applyNumberFormat="1" applyFont="1" applyFill="1" applyBorder="1" applyAlignment="1">
      <alignment horizontal="center"/>
    </xf>
    <xf numFmtId="39" fontId="37" fillId="0" borderId="53" xfId="0" applyNumberFormat="1" applyFont="1" applyFill="1" applyBorder="1" applyAlignment="1">
      <alignment horizontal="center"/>
    </xf>
    <xf numFmtId="39" fontId="37" fillId="0" borderId="41" xfId="0" applyNumberFormat="1" applyFont="1" applyFill="1" applyBorder="1" applyAlignment="1">
      <alignment horizontal="center"/>
    </xf>
    <xf numFmtId="0" fontId="37" fillId="42" borderId="35" xfId="0" applyNumberFormat="1" applyFont="1" applyFill="1" applyBorder="1" applyAlignment="1">
      <alignment horizontal="left"/>
    </xf>
    <xf numFmtId="3" fontId="80" fillId="37" borderId="10" xfId="0" applyNumberFormat="1" applyFont="1" applyFill="1" applyBorder="1" applyAlignment="1">
      <alignment/>
    </xf>
    <xf numFmtId="0" fontId="80" fillId="37" borderId="10" xfId="0" applyNumberFormat="1" applyFont="1" applyFill="1" applyBorder="1" applyAlignment="1">
      <alignment horizontal="center"/>
    </xf>
    <xf numFmtId="39" fontId="80" fillId="37" borderId="10" xfId="0" applyNumberFormat="1" applyFont="1" applyFill="1" applyBorder="1" applyAlignment="1">
      <alignment/>
    </xf>
    <xf numFmtId="0" fontId="31" fillId="0" borderId="10" xfId="0" applyNumberFormat="1" applyFont="1" applyBorder="1" applyAlignment="1">
      <alignment horizontal="center"/>
    </xf>
    <xf numFmtId="39" fontId="37" fillId="42" borderId="10" xfId="0" applyNumberFormat="1" applyFont="1" applyFill="1" applyBorder="1" applyAlignment="1">
      <alignment horizontal="right"/>
    </xf>
    <xf numFmtId="0" fontId="80" fillId="37" borderId="10" xfId="0" applyNumberFormat="1" applyFont="1" applyFill="1" applyBorder="1" applyAlignment="1">
      <alignment/>
    </xf>
    <xf numFmtId="39" fontId="37" fillId="42" borderId="36" xfId="0" applyNumberFormat="1" applyFont="1" applyFill="1" applyBorder="1" applyAlignment="1">
      <alignment horizontal="right"/>
    </xf>
    <xf numFmtId="0" fontId="37" fillId="42" borderId="35" xfId="0" applyNumberFormat="1" applyFont="1" applyFill="1" applyBorder="1" applyAlignment="1">
      <alignment/>
    </xf>
    <xf numFmtId="0" fontId="37" fillId="42" borderId="35" xfId="0" applyNumberFormat="1" applyFont="1" applyFill="1" applyBorder="1" applyAlignment="1" quotePrefix="1">
      <alignment horizontal="left"/>
    </xf>
    <xf numFmtId="3" fontId="80" fillId="37" borderId="21" xfId="0" applyNumberFormat="1" applyFont="1" applyFill="1" applyBorder="1" applyAlignment="1">
      <alignment/>
    </xf>
    <xf numFmtId="39" fontId="80" fillId="37" borderId="21" xfId="0" applyNumberFormat="1" applyFont="1" applyFill="1" applyBorder="1" applyAlignment="1">
      <alignment/>
    </xf>
    <xf numFmtId="39" fontId="37" fillId="42" borderId="21" xfId="0" applyNumberFormat="1" applyFont="1" applyFill="1" applyBorder="1" applyAlignment="1">
      <alignment horizontal="right"/>
    </xf>
    <xf numFmtId="0" fontId="80" fillId="37" borderId="21" xfId="0" applyNumberFormat="1" applyFont="1" applyFill="1" applyBorder="1" applyAlignment="1">
      <alignment/>
    </xf>
    <xf numFmtId="39" fontId="37" fillId="42" borderId="45" xfId="0" applyNumberFormat="1" applyFont="1" applyFill="1" applyBorder="1" applyAlignment="1">
      <alignment horizontal="right"/>
    </xf>
    <xf numFmtId="3" fontId="80" fillId="37" borderId="15" xfId="0" applyNumberFormat="1" applyFont="1" applyFill="1" applyBorder="1" applyAlignment="1">
      <alignment/>
    </xf>
    <xf numFmtId="0" fontId="80" fillId="37" borderId="15" xfId="0" applyNumberFormat="1" applyFont="1" applyFill="1" applyBorder="1" applyAlignment="1">
      <alignment horizontal="center"/>
    </xf>
    <xf numFmtId="39" fontId="80" fillId="37" borderId="15" xfId="0" applyNumberFormat="1" applyFont="1" applyFill="1" applyBorder="1" applyAlignment="1">
      <alignment/>
    </xf>
    <xf numFmtId="0" fontId="31" fillId="0" borderId="15" xfId="0" applyNumberFormat="1" applyFont="1" applyBorder="1" applyAlignment="1">
      <alignment horizontal="center"/>
    </xf>
    <xf numFmtId="39" fontId="37" fillId="42" borderId="15" xfId="0" applyNumberFormat="1" applyFont="1" applyFill="1" applyBorder="1" applyAlignment="1">
      <alignment horizontal="right"/>
    </xf>
    <xf numFmtId="0" fontId="80" fillId="37" borderId="15" xfId="0" applyNumberFormat="1" applyFont="1" applyFill="1" applyBorder="1" applyAlignment="1">
      <alignment/>
    </xf>
    <xf numFmtId="39" fontId="37" fillId="42" borderId="38" xfId="0" applyNumberFormat="1" applyFont="1" applyFill="1" applyBorder="1" applyAlignment="1">
      <alignment horizontal="right"/>
    </xf>
    <xf numFmtId="0" fontId="31" fillId="0" borderId="55" xfId="0" applyNumberFormat="1" applyFont="1" applyBorder="1" applyAlignment="1">
      <alignment/>
    </xf>
    <xf numFmtId="0" fontId="31" fillId="0" borderId="39" xfId="0" applyNumberFormat="1" applyFont="1" applyBorder="1" applyAlignment="1">
      <alignment/>
    </xf>
    <xf numFmtId="3" fontId="28" fillId="0" borderId="25" xfId="0" applyNumberFormat="1" applyFont="1" applyBorder="1" applyAlignment="1">
      <alignment horizontal="center"/>
    </xf>
    <xf numFmtId="0" fontId="31" fillId="0" borderId="25" xfId="0" applyNumberFormat="1" applyFont="1" applyBorder="1" applyAlignment="1">
      <alignment horizontal="center"/>
    </xf>
    <xf numFmtId="39" fontId="31" fillId="0" borderId="25" xfId="0" applyNumberFormat="1" applyFont="1" applyBorder="1" applyAlignment="1">
      <alignment horizontal="right"/>
    </xf>
    <xf numFmtId="39" fontId="53" fillId="38" borderId="25" xfId="0" applyNumberFormat="1" applyFont="1" applyFill="1" applyBorder="1" applyAlignment="1">
      <alignment/>
    </xf>
    <xf numFmtId="0" fontId="31" fillId="0" borderId="39" xfId="0" applyNumberFormat="1" applyFont="1" applyBorder="1" applyAlignment="1">
      <alignment/>
    </xf>
    <xf numFmtId="0" fontId="54" fillId="0" borderId="25" xfId="0" applyNumberFormat="1" applyFont="1" applyBorder="1" applyAlignment="1">
      <alignment horizontal="center"/>
    </xf>
    <xf numFmtId="0" fontId="31" fillId="0" borderId="25" xfId="0" applyNumberFormat="1" applyFont="1" applyBorder="1" applyAlignment="1">
      <alignment/>
    </xf>
    <xf numFmtId="39" fontId="53" fillId="38" borderId="58" xfId="0" applyNumberFormat="1" applyFont="1" applyFill="1" applyBorder="1" applyAlignment="1">
      <alignment/>
    </xf>
    <xf numFmtId="0" fontId="31" fillId="0" borderId="0" xfId="0" applyNumberFormat="1" applyFont="1" applyAlignment="1">
      <alignment/>
    </xf>
    <xf numFmtId="3" fontId="31" fillId="0" borderId="0" xfId="0" applyNumberFormat="1" applyFont="1" applyAlignment="1">
      <alignment/>
    </xf>
    <xf numFmtId="0" fontId="31" fillId="0" borderId="0" xfId="0" applyNumberFormat="1" applyFont="1" applyAlignment="1">
      <alignment horizontal="center"/>
    </xf>
    <xf numFmtId="39" fontId="31" fillId="0" borderId="0" xfId="0" applyNumberFormat="1" applyFont="1" applyAlignment="1">
      <alignment/>
    </xf>
    <xf numFmtId="0" fontId="55" fillId="42" borderId="35" xfId="0" applyNumberFormat="1" applyFont="1" applyFill="1" applyBorder="1" applyAlignment="1" quotePrefix="1">
      <alignment horizontal="left"/>
    </xf>
    <xf numFmtId="0" fontId="55" fillId="42" borderId="35" xfId="0" applyNumberFormat="1" applyFont="1" applyFill="1" applyBorder="1" applyAlignment="1">
      <alignment horizontal="left"/>
    </xf>
    <xf numFmtId="0" fontId="31" fillId="0" borderId="55" xfId="0" applyFont="1" applyBorder="1" applyAlignment="1">
      <alignment/>
    </xf>
    <xf numFmtId="39" fontId="53" fillId="41" borderId="58" xfId="0" applyNumberFormat="1" applyFont="1" applyFill="1" applyBorder="1" applyAlignment="1">
      <alignment/>
    </xf>
    <xf numFmtId="3" fontId="31" fillId="0" borderId="0" xfId="0" applyNumberFormat="1" applyFont="1" applyAlignment="1" quotePrefix="1">
      <alignment horizontal="left"/>
    </xf>
    <xf numFmtId="39" fontId="53" fillId="38" borderId="13" xfId="0" applyNumberFormat="1" applyFont="1" applyFill="1" applyBorder="1" applyAlignment="1">
      <alignment/>
    </xf>
    <xf numFmtId="39" fontId="53" fillId="41" borderId="13" xfId="0" applyNumberFormat="1" applyFont="1" applyFill="1" applyBorder="1" applyAlignment="1">
      <alignment/>
    </xf>
    <xf numFmtId="3" fontId="31" fillId="0" borderId="0" xfId="0" applyNumberFormat="1" applyFont="1" applyAlignment="1">
      <alignment/>
    </xf>
    <xf numFmtId="0" fontId="52" fillId="38" borderId="0" xfId="0" applyNumberFormat="1" applyFont="1" applyFill="1" applyAlignment="1">
      <alignment horizontal="center"/>
    </xf>
    <xf numFmtId="0" fontId="52" fillId="41" borderId="0" xfId="0" applyNumberFormat="1" applyFont="1" applyFill="1" applyAlignment="1">
      <alignment horizontal="center"/>
    </xf>
    <xf numFmtId="0" fontId="31" fillId="0" borderId="20" xfId="0" applyFont="1" applyBorder="1" applyAlignment="1">
      <alignment/>
    </xf>
    <xf numFmtId="3" fontId="56" fillId="0" borderId="57" xfId="0" applyNumberFormat="1" applyFont="1" applyFill="1" applyBorder="1" applyAlignment="1">
      <alignment horizontal="center"/>
    </xf>
    <xf numFmtId="0" fontId="56" fillId="0" borderId="0" xfId="0" applyNumberFormat="1" applyFont="1" applyFill="1" applyAlignment="1">
      <alignment horizontal="center"/>
    </xf>
    <xf numFmtId="39" fontId="56" fillId="0" borderId="0" xfId="0" applyNumberFormat="1" applyFont="1" applyFill="1" applyAlignment="1">
      <alignment horizontal="center"/>
    </xf>
    <xf numFmtId="0" fontId="28" fillId="0" borderId="0" xfId="0" applyNumberFormat="1" applyFont="1" applyFill="1" applyBorder="1" applyAlignment="1">
      <alignment/>
    </xf>
    <xf numFmtId="0" fontId="56" fillId="0" borderId="0" xfId="0" applyNumberFormat="1" applyFont="1" applyFill="1" applyAlignment="1">
      <alignment horizontal="centerContinuous"/>
    </xf>
    <xf numFmtId="39" fontId="56" fillId="0" borderId="0" xfId="0" applyNumberFormat="1" applyFont="1" applyFill="1" applyAlignment="1">
      <alignment horizontal="centerContinuous"/>
    </xf>
    <xf numFmtId="0" fontId="83" fillId="37" borderId="0" xfId="0" applyFont="1" applyFill="1" applyAlignment="1">
      <alignment/>
    </xf>
    <xf numFmtId="0" fontId="57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9" fillId="0" borderId="0" xfId="0" applyNumberFormat="1" applyFont="1" applyAlignment="1" quotePrefix="1">
      <alignment horizontal="left"/>
    </xf>
    <xf numFmtId="0" fontId="29" fillId="0" borderId="0" xfId="0" applyNumberFormat="1" applyFont="1" applyAlignment="1">
      <alignment/>
    </xf>
    <xf numFmtId="0" fontId="35" fillId="36" borderId="26" xfId="0" applyNumberFormat="1" applyFont="1" applyFill="1" applyBorder="1" applyAlignment="1">
      <alignment horizontal="center"/>
    </xf>
    <xf numFmtId="0" fontId="35" fillId="36" borderId="27" xfId="0" applyNumberFormat="1" applyFont="1" applyFill="1" applyBorder="1" applyAlignment="1">
      <alignment horizontal="center"/>
    </xf>
    <xf numFmtId="0" fontId="35" fillId="36" borderId="28" xfId="0" applyNumberFormat="1" applyFont="1" applyFill="1" applyBorder="1" applyAlignment="1">
      <alignment horizontal="center"/>
    </xf>
    <xf numFmtId="0" fontId="35" fillId="32" borderId="26" xfId="0" applyNumberFormat="1" applyFont="1" applyFill="1" applyBorder="1" applyAlignment="1" quotePrefix="1">
      <alignment horizontal="center"/>
    </xf>
    <xf numFmtId="0" fontId="35" fillId="32" borderId="27" xfId="0" applyNumberFormat="1" applyFont="1" applyFill="1" applyBorder="1" applyAlignment="1">
      <alignment horizontal="center"/>
    </xf>
    <xf numFmtId="0" fontId="35" fillId="32" borderId="28" xfId="0" applyNumberFormat="1" applyFont="1" applyFill="1" applyBorder="1" applyAlignment="1">
      <alignment horizontal="center"/>
    </xf>
    <xf numFmtId="0" fontId="59" fillId="0" borderId="0" xfId="0" applyFont="1" applyAlignment="1">
      <alignment horizontal="center" vertical="top"/>
    </xf>
    <xf numFmtId="18" fontId="28" fillId="43" borderId="10" xfId="0" applyNumberFormat="1" applyFont="1" applyFill="1" applyBorder="1" applyAlignment="1">
      <alignment horizontal="center" vertical="top"/>
    </xf>
    <xf numFmtId="0" fontId="28" fillId="43" borderId="10" xfId="0" applyFont="1" applyFill="1" applyBorder="1" applyAlignment="1" quotePrefix="1">
      <alignment horizontal="center" vertical="top"/>
    </xf>
    <xf numFmtId="0" fontId="28" fillId="43" borderId="10" xfId="0" applyFont="1" applyFill="1" applyBorder="1" applyAlignment="1">
      <alignment horizontal="center" vertical="top"/>
    </xf>
    <xf numFmtId="0" fontId="28" fillId="43" borderId="10" xfId="0" applyFont="1" applyFill="1" applyBorder="1" applyAlignment="1">
      <alignment horizontal="center" vertical="top" wrapText="1"/>
    </xf>
    <xf numFmtId="18" fontId="31" fillId="0" borderId="10" xfId="0" applyNumberFormat="1" applyFont="1" applyBorder="1" applyAlignment="1">
      <alignment horizontal="center" vertical="center"/>
    </xf>
    <xf numFmtId="164" fontId="31" fillId="0" borderId="11" xfId="0" applyNumberFormat="1" applyFont="1" applyBorder="1" applyAlignment="1">
      <alignment horizontal="center" vertical="center"/>
    </xf>
    <xf numFmtId="0" fontId="31" fillId="0" borderId="11" xfId="0" applyFont="1" applyBorder="1" applyAlignment="1">
      <alignment vertical="center"/>
    </xf>
    <xf numFmtId="0" fontId="31" fillId="0" borderId="10" xfId="0" applyFont="1" applyBorder="1" applyAlignment="1">
      <alignment vertical="center" wrapText="1"/>
    </xf>
    <xf numFmtId="0" fontId="60" fillId="0" borderId="10" xfId="0" applyFont="1" applyBorder="1" applyAlignment="1">
      <alignment horizontal="center" vertical="center"/>
    </xf>
    <xf numFmtId="0" fontId="31" fillId="0" borderId="11" xfId="0" applyFont="1" applyFill="1" applyBorder="1" applyAlignment="1" quotePrefix="1">
      <alignment horizontal="left" vertical="center"/>
    </xf>
    <xf numFmtId="0" fontId="31" fillId="0" borderId="10" xfId="0" applyFont="1" applyBorder="1" applyAlignment="1" quotePrefix="1">
      <alignment horizontal="left" vertical="center" wrapText="1"/>
    </xf>
    <xf numFmtId="0" fontId="60" fillId="0" borderId="10" xfId="0" applyFont="1" applyBorder="1" applyAlignment="1">
      <alignment horizontal="center" vertical="center" wrapText="1"/>
    </xf>
    <xf numFmtId="0" fontId="28" fillId="0" borderId="11" xfId="0" applyFont="1" applyFill="1" applyBorder="1" applyAlignment="1" quotePrefix="1">
      <alignment horizontal="left" vertical="center" wrapText="1"/>
    </xf>
    <xf numFmtId="0" fontId="31" fillId="0" borderId="11" xfId="0" applyFont="1" applyFill="1" applyBorder="1" applyAlignment="1">
      <alignment horizontal="left" vertical="center"/>
    </xf>
    <xf numFmtId="0" fontId="31" fillId="0" borderId="11" xfId="0" applyFont="1" applyFill="1" applyBorder="1" applyAlignment="1" quotePrefix="1">
      <alignment horizontal="left" vertical="center" wrapText="1"/>
    </xf>
    <xf numFmtId="0" fontId="60" fillId="0" borderId="10" xfId="0" applyFont="1" applyBorder="1" applyAlignment="1">
      <alignment vertical="center"/>
    </xf>
    <xf numFmtId="164" fontId="31" fillId="0" borderId="11" xfId="0" applyNumberFormat="1" applyFont="1" applyFill="1" applyBorder="1" applyAlignment="1">
      <alignment horizontal="center" vertical="center"/>
    </xf>
    <xf numFmtId="18" fontId="28" fillId="43" borderId="15" xfId="0" applyNumberFormat="1" applyFont="1" applyFill="1" applyBorder="1" applyAlignment="1">
      <alignment horizontal="center" vertical="top"/>
    </xf>
    <xf numFmtId="0" fontId="28" fillId="43" borderId="15" xfId="0" applyFont="1" applyFill="1" applyBorder="1" applyAlignment="1" quotePrefix="1">
      <alignment horizontal="center" vertical="top"/>
    </xf>
    <xf numFmtId="0" fontId="28" fillId="43" borderId="15" xfId="0" applyFont="1" applyFill="1" applyBorder="1" applyAlignment="1">
      <alignment horizontal="center" vertical="top"/>
    </xf>
    <xf numFmtId="0" fontId="28" fillId="43" borderId="15" xfId="0" applyFont="1" applyFill="1" applyBorder="1" applyAlignment="1">
      <alignment horizontal="center" vertical="top" wrapText="1"/>
    </xf>
    <xf numFmtId="18" fontId="53" fillId="38" borderId="13" xfId="0" applyNumberFormat="1" applyFont="1" applyFill="1" applyBorder="1" applyAlignment="1">
      <alignment horizontal="center" vertical="center"/>
    </xf>
    <xf numFmtId="164" fontId="31" fillId="0" borderId="14" xfId="0" applyNumberFormat="1" applyFont="1" applyBorder="1" applyAlignment="1">
      <alignment horizontal="center" vertical="center"/>
    </xf>
    <xf numFmtId="0" fontId="31" fillId="0" borderId="13" xfId="0" applyFont="1" applyBorder="1" applyAlignment="1" quotePrefix="1">
      <alignment horizontal="left" vertical="center"/>
    </xf>
    <xf numFmtId="0" fontId="31" fillId="0" borderId="13" xfId="0" applyFont="1" applyBorder="1" applyAlignment="1">
      <alignment vertical="center"/>
    </xf>
    <xf numFmtId="0" fontId="60" fillId="0" borderId="13" xfId="0" applyFont="1" applyBorder="1" applyAlignment="1">
      <alignment horizontal="center" vertical="center" wrapText="1"/>
    </xf>
    <xf numFmtId="164" fontId="31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 quotePrefix="1">
      <alignment horizontal="left" vertical="center"/>
    </xf>
    <xf numFmtId="0" fontId="31" fillId="0" borderId="10" xfId="0" applyFont="1" applyBorder="1" applyAlignment="1">
      <alignment vertical="center"/>
    </xf>
    <xf numFmtId="0" fontId="60" fillId="0" borderId="13" xfId="0" applyFont="1" applyBorder="1" applyAlignment="1">
      <alignment vertical="center" wrapText="1"/>
    </xf>
    <xf numFmtId="0" fontId="31" fillId="0" borderId="10" xfId="0" applyFont="1" applyBorder="1" applyAlignment="1">
      <alignment horizontal="left" vertical="center"/>
    </xf>
    <xf numFmtId="18" fontId="31" fillId="0" borderId="10" xfId="0" applyNumberFormat="1" applyFont="1" applyFill="1" applyBorder="1" applyAlignment="1">
      <alignment horizontal="center" vertical="center"/>
    </xf>
    <xf numFmtId="18" fontId="31" fillId="34" borderId="10" xfId="0" applyNumberFormat="1" applyFont="1" applyFill="1" applyBorder="1" applyAlignment="1">
      <alignment horizontal="center" vertical="center"/>
    </xf>
    <xf numFmtId="164" fontId="31" fillId="34" borderId="11" xfId="0" applyNumberFormat="1" applyFont="1" applyFill="1" applyBorder="1" applyAlignment="1">
      <alignment horizontal="center" vertical="center"/>
    </xf>
    <xf numFmtId="0" fontId="31" fillId="34" borderId="10" xfId="0" applyFont="1" applyFill="1" applyBorder="1" applyAlignment="1">
      <alignment horizontal="left" vertical="center"/>
    </xf>
    <xf numFmtId="0" fontId="60" fillId="34" borderId="13" xfId="0" applyFont="1" applyFill="1" applyBorder="1" applyAlignment="1">
      <alignment vertical="center" wrapText="1"/>
    </xf>
    <xf numFmtId="0" fontId="60" fillId="34" borderId="10" xfId="0" applyFont="1" applyFill="1" applyBorder="1" applyAlignment="1">
      <alignment horizontal="center" vertical="center"/>
    </xf>
    <xf numFmtId="0" fontId="31" fillId="34" borderId="10" xfId="0" applyFont="1" applyFill="1" applyBorder="1" applyAlignment="1" quotePrefix="1">
      <alignment horizontal="left" vertical="center"/>
    </xf>
    <xf numFmtId="0" fontId="31" fillId="0" borderId="20" xfId="0" applyFont="1" applyBorder="1" applyAlignment="1" quotePrefix="1">
      <alignment horizontal="left" vertical="center" wrapText="1"/>
    </xf>
    <xf numFmtId="0" fontId="60" fillId="0" borderId="13" xfId="0" applyFont="1" applyBorder="1" applyAlignment="1" quotePrefix="1">
      <alignment horizontal="left" vertical="center" wrapText="1"/>
    </xf>
    <xf numFmtId="0" fontId="60" fillId="0" borderId="13" xfId="0" applyFont="1" applyBorder="1" applyAlignment="1">
      <alignment horizontal="center" vertical="center"/>
    </xf>
    <xf numFmtId="0" fontId="31" fillId="0" borderId="16" xfId="0" applyFont="1" applyBorder="1" applyAlignment="1" quotePrefix="1">
      <alignment horizontal="left" vertical="center" wrapText="1"/>
    </xf>
    <xf numFmtId="0" fontId="60" fillId="0" borderId="10" xfId="0" applyFont="1" applyBorder="1" applyAlignment="1" quotePrefix="1">
      <alignment horizontal="left" vertical="center" wrapText="1"/>
    </xf>
    <xf numFmtId="0" fontId="31" fillId="0" borderId="16" xfId="0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152400</xdr:colOff>
      <xdr:row>5</xdr:row>
      <xdr:rowOff>0</xdr:rowOff>
    </xdr:from>
    <xdr:to>
      <xdr:col>13</xdr:col>
      <xdr:colOff>323850</xdr:colOff>
      <xdr:row>15</xdr:row>
      <xdr:rowOff>9525</xdr:rowOff>
    </xdr:to>
    <xdr:sp>
      <xdr:nvSpPr>
        <xdr:cNvPr id="1" name="Left Brace 1"/>
        <xdr:cNvSpPr>
          <a:spLocks/>
        </xdr:cNvSpPr>
      </xdr:nvSpPr>
      <xdr:spPr>
        <a:xfrm>
          <a:off x="7762875" y="1028700"/>
          <a:ext cx="781050" cy="2009775"/>
        </a:xfrm>
        <a:prstGeom prst="leftBrace">
          <a:avLst>
            <a:gd name="adj" fmla="val -46763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23" customWidth="1"/>
    <col min="2" max="2" width="37.28125" style="23" customWidth="1"/>
    <col min="3" max="3" width="10.7109375" style="23" customWidth="1"/>
    <col min="4" max="4" width="2.8515625" style="23" customWidth="1"/>
    <col min="5" max="5" width="37.421875" style="23" customWidth="1"/>
    <col min="6" max="6" width="10.7109375" style="24" customWidth="1"/>
    <col min="7" max="16384" width="9.140625" style="23" customWidth="1"/>
  </cols>
  <sheetData>
    <row r="2" spans="3:4" ht="15.75">
      <c r="C2" s="27"/>
      <c r="D2" s="35" t="s">
        <v>309</v>
      </c>
    </row>
    <row r="5" spans="2:6" ht="21.75" customHeight="1">
      <c r="B5" s="28" t="s">
        <v>300</v>
      </c>
      <c r="C5" s="28"/>
      <c r="D5" s="27"/>
      <c r="E5" s="29" t="s">
        <v>301</v>
      </c>
      <c r="F5" s="30"/>
    </row>
    <row r="6" spans="2:6" ht="21.75" customHeight="1">
      <c r="B6" s="25" t="s">
        <v>262</v>
      </c>
      <c r="C6" s="26"/>
      <c r="E6" s="25" t="s">
        <v>262</v>
      </c>
      <c r="F6" s="26"/>
    </row>
    <row r="7" spans="2:6" ht="21.75" customHeight="1">
      <c r="B7" s="25" t="s">
        <v>263</v>
      </c>
      <c r="C7" s="26"/>
      <c r="E7" s="25" t="s">
        <v>263</v>
      </c>
      <c r="F7" s="26"/>
    </row>
    <row r="8" spans="2:6" ht="21.75" customHeight="1">
      <c r="B8" s="25" t="s">
        <v>264</v>
      </c>
      <c r="C8" s="26"/>
      <c r="E8" s="25" t="s">
        <v>264</v>
      </c>
      <c r="F8" s="26"/>
    </row>
    <row r="9" spans="2:6" ht="21.75" customHeight="1">
      <c r="B9" s="25" t="s">
        <v>265</v>
      </c>
      <c r="C9" s="26"/>
      <c r="E9" s="25" t="s">
        <v>265</v>
      </c>
      <c r="F9" s="26"/>
    </row>
    <row r="10" spans="2:6" ht="21.75" customHeight="1">
      <c r="B10" s="25" t="s">
        <v>266</v>
      </c>
      <c r="C10" s="26"/>
      <c r="E10" s="25" t="s">
        <v>266</v>
      </c>
      <c r="F10" s="26"/>
    </row>
    <row r="11" spans="2:6" ht="21.75" customHeight="1">
      <c r="B11" s="25" t="s">
        <v>267</v>
      </c>
      <c r="C11" s="26"/>
      <c r="E11" s="25" t="s">
        <v>267</v>
      </c>
      <c r="F11" s="26"/>
    </row>
    <row r="12" spans="2:6" ht="21.75" customHeight="1">
      <c r="B12" s="25" t="s">
        <v>268</v>
      </c>
      <c r="C12" s="26"/>
      <c r="E12" s="25" t="s">
        <v>268</v>
      </c>
      <c r="F12" s="26"/>
    </row>
    <row r="13" spans="2:6" ht="21.75" customHeight="1">
      <c r="B13" s="25" t="s">
        <v>269</v>
      </c>
      <c r="C13" s="26"/>
      <c r="E13" s="25" t="s">
        <v>269</v>
      </c>
      <c r="F13" s="26"/>
    </row>
    <row r="14" spans="2:6" ht="21.75" customHeight="1">
      <c r="B14" s="25" t="s">
        <v>270</v>
      </c>
      <c r="C14" s="26"/>
      <c r="E14" s="25" t="s">
        <v>270</v>
      </c>
      <c r="F14" s="26"/>
    </row>
    <row r="15" spans="2:6" ht="21.75" customHeight="1">
      <c r="B15" s="25" t="s">
        <v>271</v>
      </c>
      <c r="C15" s="26"/>
      <c r="E15" s="25" t="s">
        <v>271</v>
      </c>
      <c r="F15" s="26"/>
    </row>
    <row r="16" spans="2:6" ht="21.75" customHeight="1">
      <c r="B16" s="25" t="s">
        <v>272</v>
      </c>
      <c r="C16" s="26"/>
      <c r="E16" s="25" t="s">
        <v>272</v>
      </c>
      <c r="F16" s="26"/>
    </row>
    <row r="17" spans="2:6" ht="21.75" customHeight="1">
      <c r="B17" s="25" t="s">
        <v>273</v>
      </c>
      <c r="C17" s="26"/>
      <c r="E17" s="25" t="s">
        <v>273</v>
      </c>
      <c r="F17" s="26"/>
    </row>
    <row r="18" spans="2:6" ht="21.75" customHeight="1">
      <c r="B18" s="25" t="s">
        <v>274</v>
      </c>
      <c r="C18" s="26"/>
      <c r="E18" s="25" t="s">
        <v>274</v>
      </c>
      <c r="F18" s="26"/>
    </row>
    <row r="19" ht="21.75" customHeight="1"/>
    <row r="20" spans="2:6" ht="21.75" customHeight="1">
      <c r="B20" s="31" t="s">
        <v>302</v>
      </c>
      <c r="C20" s="32"/>
      <c r="D20" s="27"/>
      <c r="E20" s="33" t="s">
        <v>303</v>
      </c>
      <c r="F20" s="34"/>
    </row>
    <row r="21" spans="2:6" ht="21.75" customHeight="1">
      <c r="B21" s="25" t="s">
        <v>262</v>
      </c>
      <c r="C21" s="26"/>
      <c r="E21" s="25" t="s">
        <v>262</v>
      </c>
      <c r="F21" s="26"/>
    </row>
    <row r="22" spans="2:6" ht="21.75" customHeight="1">
      <c r="B22" s="25" t="s">
        <v>263</v>
      </c>
      <c r="C22" s="26"/>
      <c r="E22" s="25" t="s">
        <v>263</v>
      </c>
      <c r="F22" s="26"/>
    </row>
    <row r="23" spans="2:6" ht="21.75" customHeight="1">
      <c r="B23" s="25" t="s">
        <v>264</v>
      </c>
      <c r="C23" s="26"/>
      <c r="E23" s="25" t="s">
        <v>264</v>
      </c>
      <c r="F23" s="26"/>
    </row>
    <row r="24" spans="2:6" ht="21.75" customHeight="1">
      <c r="B24" s="25" t="s">
        <v>265</v>
      </c>
      <c r="C24" s="26"/>
      <c r="E24" s="25" t="s">
        <v>265</v>
      </c>
      <c r="F24" s="26"/>
    </row>
    <row r="25" spans="2:6" ht="21.75" customHeight="1">
      <c r="B25" s="25" t="s">
        <v>266</v>
      </c>
      <c r="C25" s="26"/>
      <c r="E25" s="25" t="s">
        <v>266</v>
      </c>
      <c r="F25" s="26"/>
    </row>
    <row r="26" spans="2:6" ht="21.75" customHeight="1">
      <c r="B26" s="25" t="s">
        <v>267</v>
      </c>
      <c r="C26" s="26"/>
      <c r="E26" s="25" t="s">
        <v>267</v>
      </c>
      <c r="F26" s="26"/>
    </row>
    <row r="27" spans="2:6" ht="21.75" customHeight="1">
      <c r="B27" s="25" t="s">
        <v>268</v>
      </c>
      <c r="C27" s="26"/>
      <c r="E27" s="25" t="s">
        <v>268</v>
      </c>
      <c r="F27" s="26"/>
    </row>
    <row r="28" spans="2:6" ht="21.75" customHeight="1">
      <c r="B28" s="25" t="s">
        <v>269</v>
      </c>
      <c r="C28" s="26"/>
      <c r="E28" s="25" t="s">
        <v>269</v>
      </c>
      <c r="F28" s="26"/>
    </row>
    <row r="29" spans="2:6" ht="21.75" customHeight="1">
      <c r="B29" s="25" t="s">
        <v>270</v>
      </c>
      <c r="C29" s="26"/>
      <c r="E29" s="25" t="s">
        <v>270</v>
      </c>
      <c r="F29" s="26"/>
    </row>
    <row r="30" spans="2:6" ht="21.75" customHeight="1">
      <c r="B30" s="25" t="s">
        <v>271</v>
      </c>
      <c r="C30" s="26"/>
      <c r="E30" s="25" t="s">
        <v>271</v>
      </c>
      <c r="F30" s="26"/>
    </row>
    <row r="31" spans="2:6" ht="21.75" customHeight="1">
      <c r="B31" s="25" t="s">
        <v>272</v>
      </c>
      <c r="C31" s="26"/>
      <c r="E31" s="25" t="s">
        <v>272</v>
      </c>
      <c r="F31" s="26"/>
    </row>
    <row r="32" spans="2:6" ht="21.75" customHeight="1">
      <c r="B32" s="25" t="s">
        <v>273</v>
      </c>
      <c r="C32" s="26"/>
      <c r="E32" s="25" t="s">
        <v>273</v>
      </c>
      <c r="F32" s="26"/>
    </row>
    <row r="33" spans="2:6" ht="21.75" customHeight="1">
      <c r="B33" s="25" t="s">
        <v>274</v>
      </c>
      <c r="C33" s="26"/>
      <c r="E33" s="25" t="s">
        <v>274</v>
      </c>
      <c r="F33" s="26"/>
    </row>
    <row r="34" ht="15">
      <c r="F34" s="23"/>
    </row>
    <row r="35" ht="15">
      <c r="F35" s="23"/>
    </row>
  </sheetData>
  <sheetProtection/>
  <mergeCells count="4">
    <mergeCell ref="B5:C5"/>
    <mergeCell ref="B20:C20"/>
    <mergeCell ref="E5:F5"/>
    <mergeCell ref="E20:F20"/>
  </mergeCells>
  <printOptions horizontalCentered="1"/>
  <pageMargins left="0.25" right="0.25" top="0.75" bottom="0.75" header="0.3" footer="0.3"/>
  <pageSetup horizontalDpi="600" verticalDpi="600" orientation="portrait" scale="95" r:id="rId2"/>
  <headerFooter alignWithMargins="0">
    <oddHeader>&amp;L&amp;G</oddHeader>
    <oddFooter>&amp;C&amp;G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95" customWidth="1"/>
    <col min="2" max="2" width="42.28125" style="95" customWidth="1"/>
    <col min="3" max="3" width="9.140625" style="95" customWidth="1"/>
    <col min="4" max="4" width="9.28125" style="95" bestFit="1" customWidth="1"/>
    <col min="5" max="5" width="3.7109375" style="95" customWidth="1"/>
    <col min="6" max="6" width="9.7109375" style="95" bestFit="1" customWidth="1"/>
    <col min="7" max="7" width="3.7109375" style="95" customWidth="1"/>
    <col min="8" max="8" width="13.00390625" style="95" bestFit="1" customWidth="1"/>
    <col min="9" max="9" width="3.7109375" style="95" customWidth="1"/>
    <col min="10" max="10" width="9.28125" style="95" bestFit="1" customWidth="1"/>
    <col min="11" max="11" width="3.7109375" style="95" customWidth="1"/>
    <col min="12" max="12" width="9.421875" style="95" bestFit="1" customWidth="1"/>
    <col min="13" max="13" width="3.7109375" style="95" customWidth="1"/>
    <col min="14" max="14" width="12.7109375" style="95" bestFit="1" customWidth="1"/>
    <col min="15" max="16384" width="9.140625" style="95" customWidth="1"/>
  </cols>
  <sheetData>
    <row r="1" spans="2:14" ht="31.5">
      <c r="B1" s="318" t="s">
        <v>299</v>
      </c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</row>
    <row r="2" spans="2:14" ht="18.75">
      <c r="B2" s="319" t="s">
        <v>119</v>
      </c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</row>
    <row r="3" spans="2:14" ht="21" thickBot="1">
      <c r="B3" s="58" t="s">
        <v>178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2:14" ht="20.25" thickBot="1">
      <c r="B4" s="240"/>
      <c r="C4" s="240"/>
      <c r="D4" s="241"/>
      <c r="E4" s="242"/>
      <c r="F4" s="243"/>
      <c r="G4" s="242"/>
      <c r="H4" s="243"/>
      <c r="I4" s="240"/>
      <c r="J4" s="240"/>
      <c r="K4" s="244"/>
      <c r="L4" s="245" t="s">
        <v>120</v>
      </c>
      <c r="M4" s="246"/>
      <c r="N4" s="245" t="s">
        <v>122</v>
      </c>
    </row>
    <row r="5" spans="2:14" ht="15.75" thickBot="1">
      <c r="B5" s="320" t="s">
        <v>298</v>
      </c>
      <c r="C5" s="321"/>
      <c r="D5" s="320" t="s">
        <v>316</v>
      </c>
      <c r="E5" s="320"/>
      <c r="F5" s="321"/>
      <c r="G5" s="321"/>
      <c r="H5" s="321"/>
      <c r="I5" s="321" t="s">
        <v>297</v>
      </c>
      <c r="J5" s="321"/>
      <c r="K5" s="321"/>
      <c r="L5" s="321"/>
      <c r="M5" s="321"/>
      <c r="N5" s="321"/>
    </row>
    <row r="6" spans="2:14" ht="19.5" thickBot="1">
      <c r="B6" s="322" t="s">
        <v>123</v>
      </c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4"/>
    </row>
    <row r="7" spans="2:14" ht="20.25" thickBot="1">
      <c r="B7" s="247" t="s">
        <v>124</v>
      </c>
      <c r="C7" s="248"/>
      <c r="D7" s="249" t="s">
        <v>38</v>
      </c>
      <c r="E7" s="249"/>
      <c r="F7" s="249"/>
      <c r="G7" s="249"/>
      <c r="H7" s="249"/>
      <c r="I7" s="250"/>
      <c r="J7" s="251" t="s">
        <v>125</v>
      </c>
      <c r="K7" s="251"/>
      <c r="L7" s="252"/>
      <c r="M7" s="251"/>
      <c r="N7" s="253"/>
    </row>
    <row r="8" spans="2:14" ht="15">
      <c r="B8" s="254"/>
      <c r="C8" s="248"/>
      <c r="D8" s="255" t="s">
        <v>126</v>
      </c>
      <c r="E8" s="256"/>
      <c r="F8" s="257" t="s">
        <v>127</v>
      </c>
      <c r="G8" s="256"/>
      <c r="H8" s="258" t="s">
        <v>100</v>
      </c>
      <c r="I8" s="259"/>
      <c r="J8" s="260" t="s">
        <v>126</v>
      </c>
      <c r="K8" s="261"/>
      <c r="L8" s="262" t="s">
        <v>127</v>
      </c>
      <c r="M8" s="261"/>
      <c r="N8" s="263" t="s">
        <v>100</v>
      </c>
    </row>
    <row r="9" spans="2:14" ht="15">
      <c r="B9" s="264" t="s">
        <v>128</v>
      </c>
      <c r="C9" s="248"/>
      <c r="D9" s="265">
        <v>0</v>
      </c>
      <c r="E9" s="266" t="s">
        <v>121</v>
      </c>
      <c r="F9" s="267">
        <v>8</v>
      </c>
      <c r="G9" s="268" t="s">
        <v>129</v>
      </c>
      <c r="H9" s="269" t="str">
        <f>IF(D9&gt;0,D9*F9,"-")</f>
        <v>-</v>
      </c>
      <c r="I9" s="259"/>
      <c r="J9" s="270"/>
      <c r="K9" s="266" t="s">
        <v>121</v>
      </c>
      <c r="L9" s="267"/>
      <c r="M9" s="268" t="s">
        <v>129</v>
      </c>
      <c r="N9" s="271" t="str">
        <f aca="true" t="shared" si="0" ref="N9:N14">IF(J9&gt;0,J9*L9,"-")</f>
        <v>-</v>
      </c>
    </row>
    <row r="10" spans="2:14" ht="15">
      <c r="B10" s="264" t="s">
        <v>130</v>
      </c>
      <c r="C10" s="248"/>
      <c r="D10" s="265">
        <v>50</v>
      </c>
      <c r="E10" s="266" t="s">
        <v>121</v>
      </c>
      <c r="F10" s="267">
        <v>10</v>
      </c>
      <c r="G10" s="268" t="s">
        <v>129</v>
      </c>
      <c r="H10" s="269">
        <f>IF(D10&gt;0,D10*F10,"-")</f>
        <v>500</v>
      </c>
      <c r="I10" s="259"/>
      <c r="J10" s="270">
        <v>55</v>
      </c>
      <c r="K10" s="266" t="s">
        <v>121</v>
      </c>
      <c r="L10" s="267">
        <v>10</v>
      </c>
      <c r="M10" s="268" t="s">
        <v>129</v>
      </c>
      <c r="N10" s="271">
        <f t="shared" si="0"/>
        <v>550</v>
      </c>
    </row>
    <row r="11" spans="2:14" ht="15">
      <c r="B11" s="272" t="s">
        <v>131</v>
      </c>
      <c r="C11" s="248"/>
      <c r="D11" s="265">
        <v>10</v>
      </c>
      <c r="E11" s="266" t="s">
        <v>121</v>
      </c>
      <c r="F11" s="267">
        <v>12</v>
      </c>
      <c r="G11" s="268" t="s">
        <v>129</v>
      </c>
      <c r="H11" s="269">
        <f>IF(D11&gt;0,D11*F11,"-")</f>
        <v>120</v>
      </c>
      <c r="I11" s="259"/>
      <c r="J11" s="270">
        <v>6</v>
      </c>
      <c r="K11" s="266" t="s">
        <v>121</v>
      </c>
      <c r="L11" s="267">
        <v>15</v>
      </c>
      <c r="M11" s="268" t="s">
        <v>129</v>
      </c>
      <c r="N11" s="271">
        <f t="shared" si="0"/>
        <v>90</v>
      </c>
    </row>
    <row r="12" spans="2:14" ht="15">
      <c r="B12" s="273" t="s">
        <v>132</v>
      </c>
      <c r="C12" s="248"/>
      <c r="D12" s="265">
        <v>100</v>
      </c>
      <c r="E12" s="266" t="s">
        <v>121</v>
      </c>
      <c r="F12" s="267">
        <v>35</v>
      </c>
      <c r="G12" s="268" t="s">
        <v>129</v>
      </c>
      <c r="H12" s="269">
        <f>IF(D12&gt;0,D12*F12,"-")</f>
        <v>3500</v>
      </c>
      <c r="I12" s="259"/>
      <c r="J12" s="270">
        <v>63</v>
      </c>
      <c r="K12" s="266" t="s">
        <v>121</v>
      </c>
      <c r="L12" s="267">
        <v>35</v>
      </c>
      <c r="M12" s="268" t="s">
        <v>129</v>
      </c>
      <c r="N12" s="271">
        <f t="shared" si="0"/>
        <v>2205</v>
      </c>
    </row>
    <row r="13" spans="2:14" ht="15">
      <c r="B13" s="264" t="s">
        <v>133</v>
      </c>
      <c r="C13" s="248"/>
      <c r="D13" s="274"/>
      <c r="E13" s="266" t="s">
        <v>121</v>
      </c>
      <c r="F13" s="275"/>
      <c r="G13" s="268" t="s">
        <v>129</v>
      </c>
      <c r="H13" s="276"/>
      <c r="I13" s="259"/>
      <c r="J13" s="277">
        <v>7</v>
      </c>
      <c r="K13" s="266" t="s">
        <v>121</v>
      </c>
      <c r="L13" s="275">
        <v>15</v>
      </c>
      <c r="M13" s="268" t="s">
        <v>129</v>
      </c>
      <c r="N13" s="278">
        <f t="shared" si="0"/>
        <v>105</v>
      </c>
    </row>
    <row r="14" spans="2:14" ht="15.75" thickBot="1">
      <c r="B14" s="272" t="s">
        <v>113</v>
      </c>
      <c r="C14" s="248"/>
      <c r="D14" s="279"/>
      <c r="E14" s="280" t="s">
        <v>121</v>
      </c>
      <c r="F14" s="281"/>
      <c r="G14" s="282" t="s">
        <v>129</v>
      </c>
      <c r="H14" s="283" t="str">
        <f>IF(D14&gt;0,D14*F14,"-")</f>
        <v>-</v>
      </c>
      <c r="I14" s="259"/>
      <c r="J14" s="284">
        <v>1</v>
      </c>
      <c r="K14" s="280" t="s">
        <v>121</v>
      </c>
      <c r="L14" s="281">
        <v>15</v>
      </c>
      <c r="M14" s="282" t="s">
        <v>129</v>
      </c>
      <c r="N14" s="285">
        <f t="shared" si="0"/>
        <v>15</v>
      </c>
    </row>
    <row r="15" spans="2:14" ht="15.75" thickBot="1">
      <c r="B15" s="286"/>
      <c r="C15" s="287"/>
      <c r="D15" s="288" t="s">
        <v>134</v>
      </c>
      <c r="E15" s="289"/>
      <c r="F15" s="290" t="s">
        <v>100</v>
      </c>
      <c r="G15" s="289"/>
      <c r="H15" s="291">
        <f>SUM(H9:H14)</f>
        <v>4120</v>
      </c>
      <c r="I15" s="292"/>
      <c r="J15" s="293" t="s">
        <v>135</v>
      </c>
      <c r="K15" s="294"/>
      <c r="L15" s="290" t="s">
        <v>100</v>
      </c>
      <c r="M15" s="294"/>
      <c r="N15" s="295">
        <f>SUM(N9:N14)</f>
        <v>2965</v>
      </c>
    </row>
    <row r="16" spans="2:14" ht="15.75" thickBot="1">
      <c r="B16" s="296"/>
      <c r="C16" s="296"/>
      <c r="D16" s="297"/>
      <c r="E16" s="298"/>
      <c r="F16" s="245"/>
      <c r="G16" s="298"/>
      <c r="H16" s="245"/>
      <c r="I16" s="259"/>
      <c r="J16" s="296"/>
      <c r="K16" s="296"/>
      <c r="L16" s="245"/>
      <c r="M16" s="296"/>
      <c r="N16" s="299"/>
    </row>
    <row r="17" spans="2:14" ht="19.5" thickBot="1">
      <c r="B17" s="325" t="s">
        <v>136</v>
      </c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7"/>
    </row>
    <row r="18" spans="2:14" ht="20.25" thickBot="1">
      <c r="B18" s="247" t="s">
        <v>124</v>
      </c>
      <c r="C18" s="248"/>
      <c r="D18" s="249" t="s">
        <v>38</v>
      </c>
      <c r="E18" s="249"/>
      <c r="F18" s="249"/>
      <c r="G18" s="249"/>
      <c r="H18" s="249"/>
      <c r="I18" s="250"/>
      <c r="J18" s="251" t="s">
        <v>125</v>
      </c>
      <c r="K18" s="251"/>
      <c r="L18" s="252"/>
      <c r="M18" s="251"/>
      <c r="N18" s="253"/>
    </row>
    <row r="19" spans="2:14" ht="15">
      <c r="B19" s="273"/>
      <c r="C19" s="248"/>
      <c r="D19" s="255" t="s">
        <v>126</v>
      </c>
      <c r="E19" s="256"/>
      <c r="F19" s="257" t="s">
        <v>127</v>
      </c>
      <c r="G19" s="256"/>
      <c r="H19" s="258" t="s">
        <v>100</v>
      </c>
      <c r="I19" s="259"/>
      <c r="J19" s="260" t="s">
        <v>126</v>
      </c>
      <c r="K19" s="261"/>
      <c r="L19" s="262" t="s">
        <v>127</v>
      </c>
      <c r="M19" s="261"/>
      <c r="N19" s="263" t="s">
        <v>100</v>
      </c>
    </row>
    <row r="20" spans="2:14" ht="15">
      <c r="B20" s="272" t="s">
        <v>137</v>
      </c>
      <c r="C20" s="248"/>
      <c r="D20" s="265">
        <v>1</v>
      </c>
      <c r="E20" s="266" t="s">
        <v>121</v>
      </c>
      <c r="F20" s="267">
        <v>1500</v>
      </c>
      <c r="G20" s="268" t="s">
        <v>129</v>
      </c>
      <c r="H20" s="269">
        <f aca="true" t="shared" si="1" ref="H20:H33">IF(D20&gt;0,D20*F20,"-")</f>
        <v>1500</v>
      </c>
      <c r="I20" s="259"/>
      <c r="J20" s="270">
        <v>1</v>
      </c>
      <c r="K20" s="266" t="s">
        <v>121</v>
      </c>
      <c r="L20" s="267">
        <v>1133</v>
      </c>
      <c r="M20" s="268" t="s">
        <v>129</v>
      </c>
      <c r="N20" s="271">
        <f aca="true" t="shared" si="2" ref="N20:N33">IF(J20&gt;0,J20*L20,"-")</f>
        <v>1133</v>
      </c>
    </row>
    <row r="21" spans="2:14" ht="15">
      <c r="B21" s="264" t="s">
        <v>138</v>
      </c>
      <c r="C21" s="248"/>
      <c r="D21" s="265">
        <f>+D12</f>
        <v>100</v>
      </c>
      <c r="E21" s="266" t="s">
        <v>121</v>
      </c>
      <c r="F21" s="267">
        <v>1.13</v>
      </c>
      <c r="G21" s="268" t="s">
        <v>129</v>
      </c>
      <c r="H21" s="269">
        <f t="shared" si="1"/>
        <v>112.99999999999999</v>
      </c>
      <c r="I21" s="259"/>
      <c r="J21" s="270"/>
      <c r="K21" s="266" t="s">
        <v>121</v>
      </c>
      <c r="L21" s="267"/>
      <c r="M21" s="268" t="s">
        <v>129</v>
      </c>
      <c r="N21" s="271" t="str">
        <f t="shared" si="2"/>
        <v>-</v>
      </c>
    </row>
    <row r="22" spans="2:14" ht="15">
      <c r="B22" s="273" t="s">
        <v>139</v>
      </c>
      <c r="C22" s="248"/>
      <c r="D22" s="265">
        <v>1</v>
      </c>
      <c r="E22" s="266" t="s">
        <v>121</v>
      </c>
      <c r="F22" s="267">
        <v>29.63</v>
      </c>
      <c r="G22" s="268" t="s">
        <v>129</v>
      </c>
      <c r="H22" s="269">
        <f t="shared" si="1"/>
        <v>29.63</v>
      </c>
      <c r="I22" s="259"/>
      <c r="J22" s="270"/>
      <c r="K22" s="266" t="s">
        <v>121</v>
      </c>
      <c r="L22" s="267"/>
      <c r="M22" s="268" t="s">
        <v>129</v>
      </c>
      <c r="N22" s="271" t="str">
        <f t="shared" si="2"/>
        <v>-</v>
      </c>
    </row>
    <row r="23" spans="2:14" ht="15.75">
      <c r="B23" s="300" t="s">
        <v>140</v>
      </c>
      <c r="C23" s="248"/>
      <c r="D23" s="265">
        <f>+D12</f>
        <v>100</v>
      </c>
      <c r="E23" s="266" t="s">
        <v>121</v>
      </c>
      <c r="F23" s="267">
        <v>0.85</v>
      </c>
      <c r="G23" s="268" t="s">
        <v>129</v>
      </c>
      <c r="H23" s="269">
        <f t="shared" si="1"/>
        <v>85</v>
      </c>
      <c r="I23" s="259"/>
      <c r="J23" s="270"/>
      <c r="K23" s="266" t="s">
        <v>121</v>
      </c>
      <c r="L23" s="267"/>
      <c r="M23" s="268" t="s">
        <v>129</v>
      </c>
      <c r="N23" s="271" t="str">
        <f t="shared" si="2"/>
        <v>-</v>
      </c>
    </row>
    <row r="24" spans="2:14" ht="15.75">
      <c r="B24" s="301" t="s">
        <v>141</v>
      </c>
      <c r="C24" s="248"/>
      <c r="D24" s="265">
        <f>+D12</f>
        <v>100</v>
      </c>
      <c r="E24" s="266" t="s">
        <v>121</v>
      </c>
      <c r="F24" s="267">
        <v>0.64</v>
      </c>
      <c r="G24" s="268" t="s">
        <v>129</v>
      </c>
      <c r="H24" s="269">
        <f t="shared" si="1"/>
        <v>64</v>
      </c>
      <c r="I24" s="259"/>
      <c r="J24" s="270">
        <v>48</v>
      </c>
      <c r="K24" s="266" t="s">
        <v>121</v>
      </c>
      <c r="L24" s="267">
        <v>0.64</v>
      </c>
      <c r="M24" s="268" t="s">
        <v>129</v>
      </c>
      <c r="N24" s="271">
        <f t="shared" si="2"/>
        <v>30.72</v>
      </c>
    </row>
    <row r="25" spans="2:14" ht="15">
      <c r="B25" s="273" t="s">
        <v>142</v>
      </c>
      <c r="C25" s="248"/>
      <c r="D25" s="265">
        <v>15</v>
      </c>
      <c r="E25" s="266" t="s">
        <v>121</v>
      </c>
      <c r="F25" s="267">
        <v>8.78</v>
      </c>
      <c r="G25" s="268" t="s">
        <v>129</v>
      </c>
      <c r="H25" s="269">
        <f t="shared" si="1"/>
        <v>131.7</v>
      </c>
      <c r="I25" s="259"/>
      <c r="J25" s="270">
        <v>17</v>
      </c>
      <c r="K25" s="266" t="s">
        <v>121</v>
      </c>
      <c r="L25" s="267">
        <v>3.25</v>
      </c>
      <c r="M25" s="268" t="s">
        <v>129</v>
      </c>
      <c r="N25" s="271">
        <f t="shared" si="2"/>
        <v>55.25</v>
      </c>
    </row>
    <row r="26" spans="2:14" ht="15">
      <c r="B26" s="272" t="s">
        <v>143</v>
      </c>
      <c r="C26" s="248"/>
      <c r="D26" s="265">
        <v>1</v>
      </c>
      <c r="E26" s="266" t="s">
        <v>121</v>
      </c>
      <c r="F26" s="267">
        <v>20</v>
      </c>
      <c r="G26" s="268" t="s">
        <v>129</v>
      </c>
      <c r="H26" s="269">
        <f t="shared" si="1"/>
        <v>20</v>
      </c>
      <c r="I26" s="259"/>
      <c r="J26" s="270"/>
      <c r="K26" s="266" t="s">
        <v>121</v>
      </c>
      <c r="L26" s="267"/>
      <c r="M26" s="268" t="s">
        <v>129</v>
      </c>
      <c r="N26" s="271" t="str">
        <f t="shared" si="2"/>
        <v>-</v>
      </c>
    </row>
    <row r="27" spans="2:14" ht="15">
      <c r="B27" s="272" t="s">
        <v>144</v>
      </c>
      <c r="C27" s="248"/>
      <c r="D27" s="265">
        <f>+D12</f>
        <v>100</v>
      </c>
      <c r="E27" s="266" t="s">
        <v>121</v>
      </c>
      <c r="F27" s="267">
        <v>0.78</v>
      </c>
      <c r="G27" s="268" t="s">
        <v>129</v>
      </c>
      <c r="H27" s="269">
        <f t="shared" si="1"/>
        <v>78</v>
      </c>
      <c r="I27" s="259"/>
      <c r="J27" s="270">
        <v>63</v>
      </c>
      <c r="K27" s="266" t="s">
        <v>121</v>
      </c>
      <c r="L27" s="267">
        <v>3.25</v>
      </c>
      <c r="M27" s="268" t="s">
        <v>129</v>
      </c>
      <c r="N27" s="271">
        <f t="shared" si="2"/>
        <v>204.75</v>
      </c>
    </row>
    <row r="28" spans="2:14" ht="15">
      <c r="B28" s="272" t="s">
        <v>36</v>
      </c>
      <c r="C28" s="248"/>
      <c r="D28" s="265">
        <f>+D12</f>
        <v>100</v>
      </c>
      <c r="E28" s="266" t="s">
        <v>121</v>
      </c>
      <c r="F28" s="267">
        <v>11.94</v>
      </c>
      <c r="G28" s="268" t="s">
        <v>129</v>
      </c>
      <c r="H28" s="269">
        <f t="shared" si="1"/>
        <v>1194</v>
      </c>
      <c r="I28" s="259"/>
      <c r="J28" s="270">
        <v>63</v>
      </c>
      <c r="K28" s="266" t="s">
        <v>121</v>
      </c>
      <c r="L28" s="267">
        <v>11.94</v>
      </c>
      <c r="M28" s="268" t="s">
        <v>129</v>
      </c>
      <c r="N28" s="271">
        <f t="shared" si="2"/>
        <v>752.2199999999999</v>
      </c>
    </row>
    <row r="29" spans="2:14" ht="15">
      <c r="B29" s="272" t="s">
        <v>37</v>
      </c>
      <c r="C29" s="248"/>
      <c r="D29" s="265">
        <v>10</v>
      </c>
      <c r="E29" s="266" t="s">
        <v>121</v>
      </c>
      <c r="F29" s="267">
        <f>+F28+0.78</f>
        <v>12.719999999999999</v>
      </c>
      <c r="G29" s="268" t="s">
        <v>129</v>
      </c>
      <c r="H29" s="269">
        <f t="shared" si="1"/>
        <v>127.19999999999999</v>
      </c>
      <c r="I29" s="259"/>
      <c r="J29" s="270">
        <v>6</v>
      </c>
      <c r="K29" s="266" t="s">
        <v>121</v>
      </c>
      <c r="L29" s="267">
        <f>+L28+0.78</f>
        <v>12.719999999999999</v>
      </c>
      <c r="M29" s="268" t="s">
        <v>129</v>
      </c>
      <c r="N29" s="271">
        <f t="shared" si="2"/>
        <v>76.32</v>
      </c>
    </row>
    <row r="30" spans="2:14" ht="15">
      <c r="B30" s="264" t="s">
        <v>114</v>
      </c>
      <c r="C30" s="248"/>
      <c r="D30" s="265">
        <f>+D12</f>
        <v>100</v>
      </c>
      <c r="E30" s="266" t="s">
        <v>121</v>
      </c>
      <c r="F30" s="267">
        <v>2</v>
      </c>
      <c r="G30" s="268" t="s">
        <v>129</v>
      </c>
      <c r="H30" s="269">
        <f t="shared" si="1"/>
        <v>200</v>
      </c>
      <c r="I30" s="259"/>
      <c r="J30" s="270">
        <v>63</v>
      </c>
      <c r="K30" s="266" t="s">
        <v>121</v>
      </c>
      <c r="L30" s="267">
        <v>2</v>
      </c>
      <c r="M30" s="268" t="s">
        <v>129</v>
      </c>
      <c r="N30" s="271">
        <f t="shared" si="2"/>
        <v>126</v>
      </c>
    </row>
    <row r="31" spans="2:14" ht="15">
      <c r="B31" s="272" t="s">
        <v>145</v>
      </c>
      <c r="C31" s="248"/>
      <c r="D31" s="265">
        <f>+D12</f>
        <v>100</v>
      </c>
      <c r="E31" s="266" t="s">
        <v>121</v>
      </c>
      <c r="F31" s="267">
        <v>0.17</v>
      </c>
      <c r="G31" s="268" t="s">
        <v>129</v>
      </c>
      <c r="H31" s="269">
        <f t="shared" si="1"/>
        <v>17</v>
      </c>
      <c r="I31" s="259"/>
      <c r="J31" s="270"/>
      <c r="K31" s="266" t="s">
        <v>121</v>
      </c>
      <c r="L31" s="267"/>
      <c r="M31" s="268" t="s">
        <v>129</v>
      </c>
      <c r="N31" s="271" t="str">
        <f t="shared" si="2"/>
        <v>-</v>
      </c>
    </row>
    <row r="32" spans="2:14" ht="15">
      <c r="B32" s="272" t="s">
        <v>115</v>
      </c>
      <c r="C32" s="248"/>
      <c r="D32" s="265">
        <f>+D12</f>
        <v>100</v>
      </c>
      <c r="E32" s="266" t="s">
        <v>121</v>
      </c>
      <c r="F32" s="267">
        <v>3</v>
      </c>
      <c r="G32" s="268" t="s">
        <v>129</v>
      </c>
      <c r="H32" s="269">
        <f t="shared" si="1"/>
        <v>300</v>
      </c>
      <c r="I32" s="259"/>
      <c r="J32" s="270">
        <v>63</v>
      </c>
      <c r="K32" s="266" t="s">
        <v>121</v>
      </c>
      <c r="L32" s="267">
        <v>3</v>
      </c>
      <c r="M32" s="268" t="s">
        <v>129</v>
      </c>
      <c r="N32" s="271">
        <f t="shared" si="2"/>
        <v>189</v>
      </c>
    </row>
    <row r="33" spans="2:14" ht="15.75" thickBot="1">
      <c r="B33" s="272" t="s">
        <v>116</v>
      </c>
      <c r="C33" s="248"/>
      <c r="D33" s="279">
        <f>+D12</f>
        <v>100</v>
      </c>
      <c r="E33" s="280" t="s">
        <v>121</v>
      </c>
      <c r="F33" s="281">
        <v>0.97</v>
      </c>
      <c r="G33" s="282" t="s">
        <v>129</v>
      </c>
      <c r="H33" s="283">
        <f t="shared" si="1"/>
        <v>97</v>
      </c>
      <c r="I33" s="259"/>
      <c r="J33" s="284"/>
      <c r="K33" s="280" t="s">
        <v>121</v>
      </c>
      <c r="L33" s="281"/>
      <c r="M33" s="282" t="s">
        <v>129</v>
      </c>
      <c r="N33" s="285" t="str">
        <f t="shared" si="2"/>
        <v>-</v>
      </c>
    </row>
    <row r="34" spans="2:14" ht="15.75" thickBot="1">
      <c r="B34" s="302"/>
      <c r="C34" s="287"/>
      <c r="D34" s="288" t="s">
        <v>146</v>
      </c>
      <c r="E34" s="289"/>
      <c r="F34" s="290" t="s">
        <v>100</v>
      </c>
      <c r="G34" s="289"/>
      <c r="H34" s="291">
        <f>SUM(H20:H33)</f>
        <v>3956.5299999999997</v>
      </c>
      <c r="I34" s="292"/>
      <c r="J34" s="293" t="s">
        <v>147</v>
      </c>
      <c r="K34" s="294"/>
      <c r="L34" s="290" t="s">
        <v>100</v>
      </c>
      <c r="M34" s="294"/>
      <c r="N34" s="303">
        <f>SUM(N18:N33)</f>
        <v>2567.26</v>
      </c>
    </row>
    <row r="35" spans="3:13" ht="15">
      <c r="C35" s="296"/>
      <c r="D35" s="304"/>
      <c r="E35" s="296"/>
      <c r="G35" s="296"/>
      <c r="I35" s="296"/>
      <c r="K35" s="296"/>
      <c r="M35" s="296"/>
    </row>
    <row r="36" spans="2:14" ht="15">
      <c r="B36" s="102" t="s">
        <v>148</v>
      </c>
      <c r="C36" s="296"/>
      <c r="D36" s="304" t="s">
        <v>149</v>
      </c>
      <c r="E36" s="296"/>
      <c r="G36" s="296"/>
      <c r="H36" s="305">
        <f>+H15-H34</f>
        <v>163.47000000000025</v>
      </c>
      <c r="I36" s="296"/>
      <c r="J36" s="95" t="s">
        <v>150</v>
      </c>
      <c r="K36" s="296"/>
      <c r="M36" s="296"/>
      <c r="N36" s="306">
        <f>+N15-N34</f>
        <v>397.7399999999998</v>
      </c>
    </row>
    <row r="37" spans="3:13" ht="15">
      <c r="C37" s="296"/>
      <c r="D37" s="307"/>
      <c r="E37" s="296"/>
      <c r="G37" s="296"/>
      <c r="I37" s="296"/>
      <c r="K37" s="296"/>
      <c r="M37" s="296"/>
    </row>
    <row r="38" spans="3:14" ht="19.5">
      <c r="C38" s="296"/>
      <c r="D38" s="308" t="s">
        <v>151</v>
      </c>
      <c r="E38" s="308"/>
      <c r="F38" s="308"/>
      <c r="G38" s="308"/>
      <c r="H38" s="308"/>
      <c r="I38" s="248"/>
      <c r="J38" s="309" t="s">
        <v>152</v>
      </c>
      <c r="K38" s="309"/>
      <c r="L38" s="309"/>
      <c r="M38" s="309"/>
      <c r="N38" s="309"/>
    </row>
    <row r="40" spans="4:14" ht="15">
      <c r="D40" s="310"/>
      <c r="E40" s="310"/>
      <c r="F40" s="310"/>
      <c r="G40" s="310"/>
      <c r="H40" s="310"/>
      <c r="J40" s="310"/>
      <c r="K40" s="310"/>
      <c r="L40" s="310"/>
      <c r="M40" s="310"/>
      <c r="N40" s="310"/>
    </row>
    <row r="41" spans="2:14" ht="15">
      <c r="B41" s="296"/>
      <c r="C41" s="296"/>
      <c r="D41" s="311" t="s">
        <v>153</v>
      </c>
      <c r="E41" s="311"/>
      <c r="F41" s="311"/>
      <c r="G41" s="312"/>
      <c r="H41" s="313" t="s">
        <v>154</v>
      </c>
      <c r="I41" s="314"/>
      <c r="J41" s="315" t="s">
        <v>153</v>
      </c>
      <c r="K41" s="315"/>
      <c r="L41" s="316"/>
      <c r="M41" s="315"/>
      <c r="N41" s="313" t="s">
        <v>154</v>
      </c>
    </row>
    <row r="45" spans="4:12" ht="15">
      <c r="D45" s="238" t="s">
        <v>296</v>
      </c>
      <c r="E45" s="238" t="s">
        <v>295</v>
      </c>
      <c r="F45" s="238" t="s">
        <v>295</v>
      </c>
      <c r="J45" s="238" t="s">
        <v>296</v>
      </c>
      <c r="K45" s="238" t="s">
        <v>295</v>
      </c>
      <c r="L45" s="238" t="s">
        <v>295</v>
      </c>
    </row>
    <row r="46" spans="4:12" ht="15">
      <c r="D46" s="239" t="s">
        <v>307</v>
      </c>
      <c r="E46" s="239"/>
      <c r="F46" s="317"/>
      <c r="J46" s="239" t="s">
        <v>307</v>
      </c>
      <c r="K46" s="239"/>
      <c r="L46" s="317"/>
    </row>
  </sheetData>
  <sheetProtection/>
  <mergeCells count="10">
    <mergeCell ref="B1:N1"/>
    <mergeCell ref="B2:N2"/>
    <mergeCell ref="B3:N3"/>
    <mergeCell ref="B6:N6"/>
    <mergeCell ref="D41:F41"/>
    <mergeCell ref="D7:H7"/>
    <mergeCell ref="B17:N17"/>
    <mergeCell ref="D18:H18"/>
    <mergeCell ref="D38:H38"/>
    <mergeCell ref="J38:N38"/>
  </mergeCells>
  <printOptions horizontalCentered="1"/>
  <pageMargins left="0.5" right="0.5" top="0.5" bottom="0.75" header="0.5" footer="0.25"/>
  <pageSetup fitToHeight="1" fitToWidth="1" horizontalDpi="1200" verticalDpi="1200" orientation="landscape" scale="87" r:id="rId2"/>
  <headerFooter alignWithMargins="0">
    <oddHeader>&amp;L&amp;G</oddHeader>
    <oddFooter>&amp;C&amp;G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00390625" style="95" customWidth="1"/>
    <col min="2" max="2" width="8.28125" style="95" bestFit="1" customWidth="1"/>
    <col min="3" max="3" width="41.28125" style="95" customWidth="1"/>
    <col min="4" max="4" width="13.57421875" style="95" customWidth="1"/>
    <col min="5" max="5" width="12.421875" style="95" bestFit="1" customWidth="1"/>
    <col min="6" max="16384" width="9.140625" style="95" customWidth="1"/>
  </cols>
  <sheetData>
    <row r="2" spans="1:5" ht="23.25">
      <c r="A2" s="328" t="s">
        <v>178</v>
      </c>
      <c r="B2" s="328"/>
      <c r="C2" s="328"/>
      <c r="D2" s="328"/>
      <c r="E2" s="328"/>
    </row>
    <row r="3" spans="1:5" ht="23.25">
      <c r="A3" s="328" t="s">
        <v>179</v>
      </c>
      <c r="B3" s="328"/>
      <c r="C3" s="328"/>
      <c r="D3" s="328"/>
      <c r="E3" s="328"/>
    </row>
    <row r="4" spans="1:5" ht="15">
      <c r="A4" s="329" t="s">
        <v>55</v>
      </c>
      <c r="B4" s="330" t="s">
        <v>56</v>
      </c>
      <c r="C4" s="331" t="s">
        <v>57</v>
      </c>
      <c r="D4" s="332" t="s">
        <v>16</v>
      </c>
      <c r="E4" s="331" t="s">
        <v>52</v>
      </c>
    </row>
    <row r="5" spans="1:6" ht="33.75" customHeight="1">
      <c r="A5" s="333">
        <v>0.75</v>
      </c>
      <c r="B5" s="334">
        <v>0.052083333333333336</v>
      </c>
      <c r="C5" s="335" t="s">
        <v>58</v>
      </c>
      <c r="D5" s="336"/>
      <c r="E5" s="337"/>
      <c r="F5" s="95" t="s">
        <v>87</v>
      </c>
    </row>
    <row r="6" spans="1:6" ht="33.75" customHeight="1">
      <c r="A6" s="333">
        <v>0.7916666666666666</v>
      </c>
      <c r="B6" s="334">
        <v>0.020833333333333332</v>
      </c>
      <c r="C6" s="338" t="s">
        <v>59</v>
      </c>
      <c r="D6" s="339"/>
      <c r="E6" s="340"/>
      <c r="F6" s="95" t="s">
        <v>84</v>
      </c>
    </row>
    <row r="7" spans="1:5" ht="33.75" customHeight="1">
      <c r="A7" s="333">
        <v>0.8020833333333334</v>
      </c>
      <c r="B7" s="334">
        <v>0</v>
      </c>
      <c r="C7" s="341" t="s">
        <v>317</v>
      </c>
      <c r="D7" s="336"/>
      <c r="E7" s="340"/>
    </row>
    <row r="8" spans="1:5" ht="33.75" customHeight="1">
      <c r="A8" s="333">
        <v>0.8333333333333334</v>
      </c>
      <c r="B8" s="334">
        <v>0.010416666666666666</v>
      </c>
      <c r="C8" s="342" t="s">
        <v>49</v>
      </c>
      <c r="D8" s="336"/>
      <c r="E8" s="337"/>
    </row>
    <row r="9" spans="1:5" ht="33.75" customHeight="1">
      <c r="A9" s="333">
        <v>0.8541666666666666</v>
      </c>
      <c r="B9" s="334">
        <v>0.020833333333333332</v>
      </c>
      <c r="C9" s="343" t="s">
        <v>60</v>
      </c>
      <c r="D9" s="344"/>
      <c r="E9" s="337"/>
    </row>
    <row r="10" spans="1:5" ht="33.75" customHeight="1">
      <c r="A10" s="333">
        <v>0.875</v>
      </c>
      <c r="B10" s="334">
        <v>0.020833333333333332</v>
      </c>
      <c r="C10" s="338" t="s">
        <v>61</v>
      </c>
      <c r="D10" s="344"/>
      <c r="E10" s="337"/>
    </row>
    <row r="11" spans="1:5" ht="33.75" customHeight="1">
      <c r="A11" s="333">
        <v>0.9166666666666666</v>
      </c>
      <c r="B11" s="334">
        <v>0.020833333333333332</v>
      </c>
      <c r="C11" s="338" t="s">
        <v>62</v>
      </c>
      <c r="D11" s="344"/>
      <c r="E11" s="337"/>
    </row>
    <row r="12" spans="1:5" ht="33.75" customHeight="1">
      <c r="A12" s="333">
        <v>0.9166666666666669</v>
      </c>
      <c r="B12" s="334">
        <v>0.020833333333333332</v>
      </c>
      <c r="C12" s="335" t="s">
        <v>63</v>
      </c>
      <c r="D12" s="336"/>
      <c r="E12" s="340"/>
    </row>
    <row r="13" spans="1:5" ht="33.75" customHeight="1">
      <c r="A13" s="333">
        <v>0.9375</v>
      </c>
      <c r="B13" s="345">
        <v>0.020833333333333332</v>
      </c>
      <c r="C13" s="335" t="s">
        <v>64</v>
      </c>
      <c r="D13" s="336"/>
      <c r="E13" s="340"/>
    </row>
    <row r="14" spans="1:5" ht="33.75" customHeight="1">
      <c r="A14" s="333"/>
      <c r="B14" s="334"/>
      <c r="C14" s="335"/>
      <c r="D14" s="336"/>
      <c r="E14" s="337"/>
    </row>
  </sheetData>
  <sheetProtection/>
  <mergeCells count="2">
    <mergeCell ref="A2:E2"/>
    <mergeCell ref="A3:E3"/>
  </mergeCells>
  <printOptions horizontalCentered="1"/>
  <pageMargins left="0.75" right="0.75" top="1" bottom="1" header="0.5" footer="0.5"/>
  <pageSetup horizontalDpi="1200" verticalDpi="1200" orientation="portrait" r:id="rId2"/>
  <headerFooter alignWithMargins="0">
    <oddHeader>&amp;L&amp;G</oddHeader>
    <oddFooter>&amp;C&amp;G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F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95" customWidth="1"/>
    <col min="2" max="2" width="10.28125" style="95" bestFit="1" customWidth="1"/>
    <col min="3" max="3" width="8.28125" style="95" bestFit="1" customWidth="1"/>
    <col min="4" max="4" width="50.421875" style="95" bestFit="1" customWidth="1"/>
    <col min="5" max="5" width="13.140625" style="95" customWidth="1"/>
    <col min="6" max="6" width="12.140625" style="95" customWidth="1"/>
    <col min="7" max="16384" width="9.140625" style="95" customWidth="1"/>
  </cols>
  <sheetData>
    <row r="3" spans="2:6" ht="23.25">
      <c r="B3" s="328" t="s">
        <v>178</v>
      </c>
      <c r="C3" s="328"/>
      <c r="D3" s="328"/>
      <c r="E3" s="328"/>
      <c r="F3" s="328"/>
    </row>
    <row r="4" spans="2:6" ht="23.25">
      <c r="B4" s="328" t="s">
        <v>180</v>
      </c>
      <c r="C4" s="328"/>
      <c r="D4" s="328"/>
      <c r="E4" s="328"/>
      <c r="F4" s="328"/>
    </row>
    <row r="5" spans="2:6" ht="15.75" thickBot="1">
      <c r="B5" s="346" t="s">
        <v>55</v>
      </c>
      <c r="C5" s="347" t="s">
        <v>56</v>
      </c>
      <c r="D5" s="348" t="s">
        <v>57</v>
      </c>
      <c r="E5" s="349" t="s">
        <v>16</v>
      </c>
      <c r="F5" s="348" t="s">
        <v>52</v>
      </c>
    </row>
    <row r="6" spans="2:6" ht="33.75" customHeight="1">
      <c r="B6" s="350">
        <v>0.2708333333333333</v>
      </c>
      <c r="C6" s="351">
        <v>0</v>
      </c>
      <c r="D6" s="352" t="s">
        <v>164</v>
      </c>
      <c r="E6" s="353"/>
      <c r="F6" s="354"/>
    </row>
    <row r="7" spans="2:6" ht="33.75" customHeight="1">
      <c r="B7" s="333">
        <f>B6+C6</f>
        <v>0.2708333333333333</v>
      </c>
      <c r="C7" s="355">
        <v>0.041666666666666664</v>
      </c>
      <c r="D7" s="356" t="s">
        <v>246</v>
      </c>
      <c r="E7" s="357"/>
      <c r="F7" s="340"/>
    </row>
    <row r="8" spans="2:6" ht="33.75" customHeight="1">
      <c r="B8" s="333">
        <f>B7+C7</f>
        <v>0.3125</v>
      </c>
      <c r="C8" s="355">
        <v>0.0625</v>
      </c>
      <c r="D8" s="357" t="s">
        <v>165</v>
      </c>
      <c r="E8" s="357"/>
      <c r="F8" s="337"/>
    </row>
    <row r="9" spans="2:6" ht="33.75" customHeight="1">
      <c r="B9" s="333">
        <f aca="true" t="shared" si="0" ref="B9:B19">B8+C8</f>
        <v>0.375</v>
      </c>
      <c r="C9" s="345">
        <v>0.020833333333333332</v>
      </c>
      <c r="D9" s="357" t="s">
        <v>166</v>
      </c>
      <c r="E9" s="357"/>
      <c r="F9" s="337"/>
    </row>
    <row r="10" spans="2:6" ht="33.75" customHeight="1">
      <c r="B10" s="333">
        <f t="shared" si="0"/>
        <v>0.3958333333333333</v>
      </c>
      <c r="C10" s="345">
        <v>0.10416666666666667</v>
      </c>
      <c r="D10" s="356" t="s">
        <v>167</v>
      </c>
      <c r="E10" s="357"/>
      <c r="F10" s="337"/>
    </row>
    <row r="11" spans="2:6" ht="33.75" customHeight="1">
      <c r="B11" s="350">
        <f t="shared" si="0"/>
        <v>0.5</v>
      </c>
      <c r="C11" s="345">
        <v>0.020833333333333332</v>
      </c>
      <c r="D11" s="357" t="s">
        <v>168</v>
      </c>
      <c r="E11" s="357"/>
      <c r="F11" s="337"/>
    </row>
    <row r="12" spans="2:6" ht="33.75" customHeight="1">
      <c r="B12" s="333">
        <f t="shared" si="0"/>
        <v>0.5208333333333334</v>
      </c>
      <c r="C12" s="345">
        <v>0.010416666666666666</v>
      </c>
      <c r="D12" s="356" t="s">
        <v>169</v>
      </c>
      <c r="E12" s="357"/>
      <c r="F12" s="337"/>
    </row>
    <row r="13" spans="2:6" ht="33.75" customHeight="1">
      <c r="B13" s="333">
        <f t="shared" si="0"/>
        <v>0.53125</v>
      </c>
      <c r="C13" s="345">
        <v>0.13541666666666666</v>
      </c>
      <c r="D13" s="357" t="s">
        <v>170</v>
      </c>
      <c r="E13" s="357"/>
      <c r="F13" s="337"/>
    </row>
    <row r="14" spans="2:6" ht="33.75" customHeight="1">
      <c r="B14" s="333">
        <f t="shared" si="0"/>
        <v>0.6666666666666666</v>
      </c>
      <c r="C14" s="345">
        <v>0.020833333333333332</v>
      </c>
      <c r="D14" s="356" t="s">
        <v>171</v>
      </c>
      <c r="E14" s="358"/>
      <c r="F14" s="337"/>
    </row>
    <row r="15" spans="2:6" ht="33.75" customHeight="1">
      <c r="B15" s="333">
        <f t="shared" si="0"/>
        <v>0.6875</v>
      </c>
      <c r="C15" s="345">
        <v>0.03125</v>
      </c>
      <c r="D15" s="357" t="s">
        <v>172</v>
      </c>
      <c r="E15" s="344"/>
      <c r="F15" s="337"/>
    </row>
    <row r="16" spans="2:6" ht="33.75" customHeight="1">
      <c r="B16" s="333">
        <f t="shared" si="0"/>
        <v>0.71875</v>
      </c>
      <c r="C16" s="345">
        <v>0.020833333333333332</v>
      </c>
      <c r="D16" s="356" t="s">
        <v>183</v>
      </c>
      <c r="E16" s="358"/>
      <c r="F16" s="337"/>
    </row>
    <row r="17" spans="2:6" ht="33.75" customHeight="1">
      <c r="B17" s="333">
        <f t="shared" si="0"/>
        <v>0.7395833333333334</v>
      </c>
      <c r="C17" s="345">
        <v>0.010416666666666666</v>
      </c>
      <c r="D17" s="357" t="s">
        <v>174</v>
      </c>
      <c r="E17" s="357"/>
      <c r="F17" s="340"/>
    </row>
    <row r="18" spans="2:6" ht="33.75" customHeight="1">
      <c r="B18" s="350">
        <f t="shared" si="0"/>
        <v>0.75</v>
      </c>
      <c r="C18" s="355">
        <v>0.0625</v>
      </c>
      <c r="D18" s="359" t="s">
        <v>247</v>
      </c>
      <c r="E18" s="357"/>
      <c r="F18" s="340"/>
    </row>
    <row r="19" spans="2:6" ht="33.75" customHeight="1">
      <c r="B19" s="360">
        <f t="shared" si="0"/>
        <v>0.8125</v>
      </c>
      <c r="C19" s="334">
        <v>0.020833333333333332</v>
      </c>
      <c r="D19" s="357" t="s">
        <v>175</v>
      </c>
      <c r="E19" s="357"/>
      <c r="F19" s="340"/>
    </row>
    <row r="20" spans="2:6" ht="33.75" customHeight="1">
      <c r="B20" s="333">
        <f>B19+C19</f>
        <v>0.8333333333333334</v>
      </c>
      <c r="C20" s="355">
        <v>0.041666666666666664</v>
      </c>
      <c r="D20" s="359" t="s">
        <v>176</v>
      </c>
      <c r="E20" s="357"/>
      <c r="F20" s="340"/>
    </row>
    <row r="21" spans="2:6" ht="33.75" customHeight="1">
      <c r="B21" s="333">
        <f>B20+C20</f>
        <v>0.875</v>
      </c>
      <c r="C21" s="334"/>
      <c r="D21" s="359" t="s">
        <v>177</v>
      </c>
      <c r="E21" s="357"/>
      <c r="F21" s="340"/>
    </row>
    <row r="22" spans="2:6" ht="15">
      <c r="B22" s="361"/>
      <c r="C22" s="362"/>
      <c r="D22" s="363" t="s">
        <v>21</v>
      </c>
      <c r="E22" s="364"/>
      <c r="F22" s="365"/>
    </row>
    <row r="23" spans="2:6" ht="15">
      <c r="B23" s="361"/>
      <c r="C23" s="362"/>
      <c r="D23" s="366" t="s">
        <v>173</v>
      </c>
      <c r="E23" s="364"/>
      <c r="F23" s="365"/>
    </row>
  </sheetData>
  <sheetProtection/>
  <mergeCells count="2">
    <mergeCell ref="B3:F3"/>
    <mergeCell ref="B4:F4"/>
  </mergeCells>
  <printOptions horizontalCentered="1"/>
  <pageMargins left="0.6" right="0.4" top="1" bottom="0.5" header="0.5" footer="0.25"/>
  <pageSetup horizontalDpi="600" verticalDpi="600" orientation="portrait" r:id="rId2"/>
  <headerFooter alignWithMargins="0">
    <oddHeader>&amp;L&amp;G</oddHeader>
    <oddFooter>&amp;C&amp;G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E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95" customWidth="1"/>
    <col min="3" max="3" width="36.28125" style="95" customWidth="1"/>
    <col min="4" max="4" width="13.8515625" style="95" customWidth="1"/>
    <col min="5" max="5" width="12.28125" style="95" customWidth="1"/>
    <col min="6" max="16384" width="9.140625" style="95" customWidth="1"/>
  </cols>
  <sheetData>
    <row r="2" spans="1:5" ht="23.25">
      <c r="A2" s="328" t="s">
        <v>178</v>
      </c>
      <c r="B2" s="328"/>
      <c r="C2" s="328"/>
      <c r="D2" s="328"/>
      <c r="E2" s="328"/>
    </row>
    <row r="3" spans="1:5" ht="23.25">
      <c r="A3" s="328" t="s">
        <v>181</v>
      </c>
      <c r="B3" s="328"/>
      <c r="C3" s="328"/>
      <c r="D3" s="328"/>
      <c r="E3" s="328"/>
    </row>
    <row r="4" spans="1:5" ht="15.75" thickBot="1">
      <c r="A4" s="346" t="s">
        <v>55</v>
      </c>
      <c r="B4" s="347" t="s">
        <v>56</v>
      </c>
      <c r="C4" s="348" t="s">
        <v>57</v>
      </c>
      <c r="D4" s="349" t="s">
        <v>16</v>
      </c>
      <c r="E4" s="348" t="s">
        <v>52</v>
      </c>
    </row>
    <row r="5" spans="1:5" ht="33.75" customHeight="1">
      <c r="A5" s="350">
        <v>0.2916666666666667</v>
      </c>
      <c r="B5" s="355">
        <v>0.020833333333333332</v>
      </c>
      <c r="C5" s="367" t="s">
        <v>65</v>
      </c>
      <c r="D5" s="368"/>
      <c r="E5" s="369"/>
    </row>
    <row r="6" spans="1:5" ht="33.75" customHeight="1">
      <c r="A6" s="360">
        <f aca="true" t="shared" si="0" ref="A6:A13">A5+B5</f>
        <v>0.3125</v>
      </c>
      <c r="B6" s="355">
        <v>0.020833333333333332</v>
      </c>
      <c r="C6" s="370" t="s">
        <v>79</v>
      </c>
      <c r="D6" s="371"/>
      <c r="E6" s="337"/>
    </row>
    <row r="7" spans="1:5" ht="33.75" customHeight="1">
      <c r="A7" s="360">
        <f t="shared" si="0"/>
        <v>0.3333333333333333</v>
      </c>
      <c r="B7" s="355">
        <v>0.010416666666666666</v>
      </c>
      <c r="C7" s="372" t="s">
        <v>66</v>
      </c>
      <c r="D7" s="373"/>
      <c r="E7" s="337"/>
    </row>
    <row r="8" spans="1:5" ht="33.75" customHeight="1">
      <c r="A8" s="360">
        <f t="shared" si="0"/>
        <v>0.34375</v>
      </c>
      <c r="B8" s="355">
        <v>0.010416666666666666</v>
      </c>
      <c r="C8" s="372" t="s">
        <v>85</v>
      </c>
      <c r="D8" s="373"/>
      <c r="E8" s="337"/>
    </row>
    <row r="9" spans="1:5" ht="33.75" customHeight="1">
      <c r="A9" s="360">
        <f t="shared" si="0"/>
        <v>0.3541666666666667</v>
      </c>
      <c r="B9" s="355">
        <v>0.020833333333333332</v>
      </c>
      <c r="C9" s="372" t="s">
        <v>67</v>
      </c>
      <c r="D9" s="373"/>
      <c r="E9" s="337"/>
    </row>
    <row r="10" spans="1:5" ht="33.75" customHeight="1">
      <c r="A10" s="360">
        <f t="shared" si="0"/>
        <v>0.375</v>
      </c>
      <c r="B10" s="355">
        <v>0.010416666666666666</v>
      </c>
      <c r="C10" s="370" t="s">
        <v>182</v>
      </c>
      <c r="D10" s="373"/>
      <c r="E10" s="337"/>
    </row>
    <row r="11" spans="1:5" ht="33.75" customHeight="1">
      <c r="A11" s="360">
        <f t="shared" si="0"/>
        <v>0.3854166666666667</v>
      </c>
      <c r="B11" s="355">
        <v>0.010416666666666666</v>
      </c>
      <c r="C11" s="372" t="s">
        <v>68</v>
      </c>
      <c r="D11" s="373"/>
      <c r="E11" s="337"/>
    </row>
    <row r="12" spans="1:5" ht="33.75" customHeight="1">
      <c r="A12" s="360">
        <f t="shared" si="0"/>
        <v>0.39583333333333337</v>
      </c>
      <c r="B12" s="355">
        <v>0.020833333333333332</v>
      </c>
      <c r="C12" s="372" t="s">
        <v>69</v>
      </c>
      <c r="D12" s="371"/>
      <c r="E12" s="337"/>
    </row>
    <row r="13" spans="1:5" ht="33.75" customHeight="1">
      <c r="A13" s="360">
        <f t="shared" si="0"/>
        <v>0.4166666666666667</v>
      </c>
      <c r="B13" s="355"/>
      <c r="C13" s="370" t="s">
        <v>86</v>
      </c>
      <c r="D13" s="373"/>
      <c r="E13" s="337"/>
    </row>
  </sheetData>
  <sheetProtection/>
  <mergeCells count="2">
    <mergeCell ref="A2:E2"/>
    <mergeCell ref="A3:E3"/>
  </mergeCells>
  <printOptions horizontalCentered="1"/>
  <pageMargins left="0.75" right="0.75" top="1.3" bottom="1" header="0.5" footer="0.5"/>
  <pageSetup horizontalDpi="1200" verticalDpi="1200" orientation="portrait" r:id="rId2"/>
  <headerFooter alignWithMargins="0">
    <oddHeader>&amp;L&amp;G</oddHeader>
    <oddFooter>&amp;C&amp;G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4.7109375" style="1" customWidth="1"/>
    <col min="3" max="3" width="64.421875" style="0" customWidth="1"/>
    <col min="4" max="4" width="13.7109375" style="1" bestFit="1" customWidth="1"/>
    <col min="5" max="5" width="10.421875" style="1" customWidth="1"/>
    <col min="6" max="6" width="3.57421875" style="0" customWidth="1"/>
    <col min="7" max="7" width="10.28125" style="5" customWidth="1"/>
    <col min="9" max="9" width="9.421875" style="0" customWidth="1"/>
  </cols>
  <sheetData>
    <row r="1" spans="2:11" ht="30.75" customHeight="1">
      <c r="B1" s="56" t="s">
        <v>178</v>
      </c>
      <c r="C1" s="56"/>
      <c r="D1" s="56"/>
      <c r="E1" s="56"/>
      <c r="H1" s="9" t="s">
        <v>275</v>
      </c>
      <c r="I1" s="11" t="s">
        <v>276</v>
      </c>
      <c r="J1" s="11" t="s">
        <v>222</v>
      </c>
      <c r="K1" s="10" t="s">
        <v>277</v>
      </c>
    </row>
    <row r="2" spans="2:11" ht="20.25">
      <c r="B2" s="57" t="s">
        <v>207</v>
      </c>
      <c r="C2" s="58"/>
      <c r="D2" s="58"/>
      <c r="E2" s="58"/>
      <c r="G2" s="7">
        <f ca="1">NOW()</f>
        <v>42674.38628784722</v>
      </c>
      <c r="H2" s="6">
        <v>42857</v>
      </c>
      <c r="I2" s="6">
        <v>42781</v>
      </c>
      <c r="J2" s="6">
        <v>42764</v>
      </c>
      <c r="K2" s="10" t="s">
        <v>278</v>
      </c>
    </row>
    <row r="3" spans="2:8" ht="14.25" customHeight="1">
      <c r="B3" s="57"/>
      <c r="C3" s="58"/>
      <c r="D3" s="58"/>
      <c r="E3" s="58"/>
      <c r="G3" s="8">
        <f>+H2-G2</f>
        <v>182.61371215277904</v>
      </c>
      <c r="H3" t="s">
        <v>219</v>
      </c>
    </row>
    <row r="4" spans="2:8" ht="25.5" customHeight="1" thickBot="1">
      <c r="B4" s="59" t="s">
        <v>43</v>
      </c>
      <c r="C4" s="59" t="s">
        <v>124</v>
      </c>
      <c r="D4" s="60" t="s">
        <v>34</v>
      </c>
      <c r="E4" s="59" t="s">
        <v>187</v>
      </c>
      <c r="G4" s="8">
        <f>+I2-G2</f>
        <v>106.61371215277904</v>
      </c>
      <c r="H4" t="str">
        <f>_xlfn.CONCAT("Days to ",I1," Staff Development")</f>
        <v>Days to Event Staff Development</v>
      </c>
    </row>
    <row r="5" spans="2:8" ht="25.5" customHeight="1">
      <c r="B5" s="36">
        <v>1</v>
      </c>
      <c r="C5" s="37" t="s">
        <v>158</v>
      </c>
      <c r="D5" s="38" t="s">
        <v>29</v>
      </c>
      <c r="E5" s="38" t="s">
        <v>220</v>
      </c>
      <c r="G5" s="8">
        <f>+I2-J2</f>
        <v>17</v>
      </c>
      <c r="H5" t="str">
        <f>_xlfn.CONCAT("Days from ",J1," to ",I1)</f>
        <v>Days from LEC to Event</v>
      </c>
    </row>
    <row r="6" spans="2:5" ht="25.5" customHeight="1">
      <c r="B6" s="36">
        <v>2</v>
      </c>
      <c r="C6" s="39" t="s">
        <v>159</v>
      </c>
      <c r="D6" s="40" t="s">
        <v>222</v>
      </c>
      <c r="E6" s="41" t="s">
        <v>221</v>
      </c>
    </row>
    <row r="7" spans="2:5" ht="25.5" customHeight="1">
      <c r="B7" s="36">
        <v>3</v>
      </c>
      <c r="C7" s="39" t="s">
        <v>208</v>
      </c>
      <c r="D7" s="40" t="s">
        <v>222</v>
      </c>
      <c r="E7" s="41" t="s">
        <v>221</v>
      </c>
    </row>
    <row r="8" spans="2:5" ht="25.5" customHeight="1">
      <c r="B8" s="36">
        <v>4</v>
      </c>
      <c r="C8" s="39" t="s">
        <v>209</v>
      </c>
      <c r="D8" s="40" t="s">
        <v>222</v>
      </c>
      <c r="E8" s="41" t="s">
        <v>221</v>
      </c>
    </row>
    <row r="9" spans="2:5" ht="25.5" customHeight="1">
      <c r="B9" s="36">
        <v>5</v>
      </c>
      <c r="C9" s="39" t="s">
        <v>279</v>
      </c>
      <c r="D9" s="40" t="s">
        <v>227</v>
      </c>
      <c r="E9" s="41" t="s">
        <v>221</v>
      </c>
    </row>
    <row r="10" spans="2:5" ht="25.5" customHeight="1">
      <c r="B10" s="36"/>
      <c r="C10" s="42" t="s">
        <v>237</v>
      </c>
      <c r="D10" s="40" t="s">
        <v>229</v>
      </c>
      <c r="E10" s="41" t="s">
        <v>221</v>
      </c>
    </row>
    <row r="11" spans="2:5" ht="25.5" customHeight="1">
      <c r="B11" s="36"/>
      <c r="C11" s="42" t="s">
        <v>238</v>
      </c>
      <c r="D11" s="40" t="s">
        <v>229</v>
      </c>
      <c r="E11" s="41" t="s">
        <v>221</v>
      </c>
    </row>
    <row r="12" spans="2:5" ht="25.5" customHeight="1">
      <c r="B12" s="36"/>
      <c r="C12" s="42" t="s">
        <v>239</v>
      </c>
      <c r="D12" s="40" t="s">
        <v>229</v>
      </c>
      <c r="E12" s="41" t="s">
        <v>221</v>
      </c>
    </row>
    <row r="13" spans="2:5" ht="25.5" customHeight="1">
      <c r="B13" s="43">
        <v>6</v>
      </c>
      <c r="C13" s="44" t="s">
        <v>157</v>
      </c>
      <c r="D13" s="40" t="s">
        <v>229</v>
      </c>
      <c r="E13" s="41" t="s">
        <v>221</v>
      </c>
    </row>
    <row r="14" spans="2:7" ht="25.5" customHeight="1">
      <c r="B14" s="45">
        <v>7</v>
      </c>
      <c r="C14" s="46" t="s">
        <v>185</v>
      </c>
      <c r="D14" s="47">
        <v>100</v>
      </c>
      <c r="E14" s="48" t="s">
        <v>221</v>
      </c>
      <c r="G14" s="12" t="s">
        <v>308</v>
      </c>
    </row>
    <row r="15" spans="2:5" ht="25.5" customHeight="1">
      <c r="B15" s="45">
        <v>8</v>
      </c>
      <c r="C15" s="49" t="s">
        <v>311</v>
      </c>
      <c r="D15" s="50" t="s">
        <v>233</v>
      </c>
      <c r="E15" s="48" t="s">
        <v>223</v>
      </c>
    </row>
    <row r="16" spans="2:5" ht="25.5" customHeight="1">
      <c r="B16" s="45">
        <v>9</v>
      </c>
      <c r="C16" s="51" t="s">
        <v>241</v>
      </c>
      <c r="D16" s="50" t="s">
        <v>216</v>
      </c>
      <c r="E16" s="48" t="s">
        <v>223</v>
      </c>
    </row>
    <row r="17" spans="2:5" ht="25.5" customHeight="1">
      <c r="B17" s="45">
        <v>10</v>
      </c>
      <c r="C17" s="46" t="s">
        <v>218</v>
      </c>
      <c r="D17" s="50" t="s">
        <v>216</v>
      </c>
      <c r="E17" s="48" t="s">
        <v>223</v>
      </c>
    </row>
    <row r="18" spans="2:5" ht="25.5" customHeight="1">
      <c r="B18" s="45">
        <v>11</v>
      </c>
      <c r="C18" s="46" t="s">
        <v>204</v>
      </c>
      <c r="D18" s="50" t="s">
        <v>216</v>
      </c>
      <c r="E18" s="48" t="s">
        <v>223</v>
      </c>
    </row>
    <row r="19" spans="2:5" ht="25.5" customHeight="1">
      <c r="B19" s="43">
        <v>12</v>
      </c>
      <c r="C19" s="49" t="s">
        <v>205</v>
      </c>
      <c r="D19" s="50" t="s">
        <v>216</v>
      </c>
      <c r="E19" s="48" t="s">
        <v>223</v>
      </c>
    </row>
    <row r="20" spans="2:5" ht="25.5" customHeight="1">
      <c r="B20" s="43">
        <v>13</v>
      </c>
      <c r="C20" s="49" t="s">
        <v>206</v>
      </c>
      <c r="D20" s="50" t="s">
        <v>216</v>
      </c>
      <c r="E20" s="48" t="s">
        <v>223</v>
      </c>
    </row>
    <row r="21" spans="2:5" ht="25.5" customHeight="1">
      <c r="B21" s="52"/>
      <c r="C21" s="42" t="s">
        <v>280</v>
      </c>
      <c r="D21" s="50" t="s">
        <v>227</v>
      </c>
      <c r="E21" s="48" t="s">
        <v>223</v>
      </c>
    </row>
    <row r="22" spans="2:5" ht="25.5" customHeight="1">
      <c r="B22" s="52"/>
      <c r="C22" s="42" t="s">
        <v>281</v>
      </c>
      <c r="D22" s="50" t="s">
        <v>227</v>
      </c>
      <c r="E22" s="48" t="s">
        <v>223</v>
      </c>
    </row>
    <row r="23" spans="2:5" ht="25.5" customHeight="1">
      <c r="B23" s="43">
        <v>14</v>
      </c>
      <c r="C23" s="39" t="s">
        <v>282</v>
      </c>
      <c r="D23" s="50" t="s">
        <v>228</v>
      </c>
      <c r="E23" s="48" t="s">
        <v>223</v>
      </c>
    </row>
    <row r="24" spans="2:5" ht="25.5" customHeight="1">
      <c r="B24" s="43">
        <v>15</v>
      </c>
      <c r="C24" s="53" t="s">
        <v>283</v>
      </c>
      <c r="D24" s="50" t="s">
        <v>216</v>
      </c>
      <c r="E24" s="48" t="s">
        <v>188</v>
      </c>
    </row>
    <row r="25" spans="2:5" ht="25.5" customHeight="1">
      <c r="B25" s="43">
        <v>16</v>
      </c>
      <c r="C25" s="53" t="s">
        <v>284</v>
      </c>
      <c r="D25" s="54" t="s">
        <v>225</v>
      </c>
      <c r="E25" s="48" t="s">
        <v>188</v>
      </c>
    </row>
    <row r="26" spans="2:5" ht="25.5" customHeight="1">
      <c r="B26" s="43">
        <v>17</v>
      </c>
      <c r="C26" s="39" t="s">
        <v>186</v>
      </c>
      <c r="D26" s="54" t="s">
        <v>225</v>
      </c>
      <c r="E26" s="48" t="s">
        <v>226</v>
      </c>
    </row>
    <row r="27" spans="2:5" ht="25.5" customHeight="1">
      <c r="B27" s="43">
        <v>18</v>
      </c>
      <c r="C27" s="39" t="s">
        <v>236</v>
      </c>
      <c r="D27" s="54" t="s">
        <v>225</v>
      </c>
      <c r="E27" s="48" t="s">
        <v>226</v>
      </c>
    </row>
    <row r="28" spans="2:5" ht="25.5" customHeight="1">
      <c r="B28" s="43">
        <v>19</v>
      </c>
      <c r="C28" s="39" t="s">
        <v>203</v>
      </c>
      <c r="D28" s="50" t="s">
        <v>227</v>
      </c>
      <c r="E28" s="48" t="s">
        <v>226</v>
      </c>
    </row>
    <row r="29" spans="2:5" ht="25.5" customHeight="1">
      <c r="B29" s="43">
        <v>20</v>
      </c>
      <c r="C29" s="39" t="s">
        <v>286</v>
      </c>
      <c r="D29" s="50" t="s">
        <v>231</v>
      </c>
      <c r="E29" s="48" t="s">
        <v>226</v>
      </c>
    </row>
    <row r="30" spans="2:5" ht="25.5" customHeight="1">
      <c r="B30" s="43">
        <v>21</v>
      </c>
      <c r="C30" s="39" t="s">
        <v>285</v>
      </c>
      <c r="D30" s="50" t="s">
        <v>231</v>
      </c>
      <c r="E30" s="48" t="s">
        <v>226</v>
      </c>
    </row>
    <row r="31" spans="2:5" ht="25.5" customHeight="1">
      <c r="B31" s="43">
        <v>22</v>
      </c>
      <c r="C31" s="39" t="s">
        <v>217</v>
      </c>
      <c r="D31" s="50" t="s">
        <v>231</v>
      </c>
      <c r="E31" s="48" t="s">
        <v>226</v>
      </c>
    </row>
    <row r="32" spans="2:5" ht="25.5" customHeight="1">
      <c r="B32" s="43">
        <v>23</v>
      </c>
      <c r="C32" s="39" t="s">
        <v>287</v>
      </c>
      <c r="D32" s="50" t="s">
        <v>227</v>
      </c>
      <c r="E32" s="48" t="s">
        <v>226</v>
      </c>
    </row>
    <row r="33" spans="2:5" ht="25.5" customHeight="1">
      <c r="B33" s="43">
        <v>24</v>
      </c>
      <c r="C33" s="55" t="s">
        <v>288</v>
      </c>
      <c r="D33" s="50" t="s">
        <v>227</v>
      </c>
      <c r="E33" s="48" t="s">
        <v>224</v>
      </c>
    </row>
    <row r="34" spans="2:5" ht="25.5" customHeight="1">
      <c r="B34" s="43"/>
      <c r="C34" s="42" t="s">
        <v>240</v>
      </c>
      <c r="D34" s="50" t="s">
        <v>227</v>
      </c>
      <c r="E34" s="48" t="s">
        <v>224</v>
      </c>
    </row>
    <row r="35" spans="2:5" ht="25.5" customHeight="1">
      <c r="B35" s="43">
        <v>25</v>
      </c>
      <c r="C35" s="49" t="s">
        <v>289</v>
      </c>
      <c r="D35" s="50" t="s">
        <v>228</v>
      </c>
      <c r="E35" s="48" t="s">
        <v>189</v>
      </c>
    </row>
    <row r="36" spans="2:5" ht="30">
      <c r="B36" s="43">
        <v>26</v>
      </c>
      <c r="C36" s="49" t="s">
        <v>190</v>
      </c>
      <c r="D36" s="50" t="s">
        <v>232</v>
      </c>
      <c r="E36" s="48" t="s">
        <v>230</v>
      </c>
    </row>
  </sheetData>
  <sheetProtection/>
  <mergeCells count="3">
    <mergeCell ref="B1:E1"/>
    <mergeCell ref="B2:E2"/>
    <mergeCell ref="B3:E3"/>
  </mergeCells>
  <printOptions horizontalCentered="1"/>
  <pageMargins left="0.5" right="0.5" top="1" bottom="1.08" header="0.5" footer="0.29"/>
  <pageSetup horizontalDpi="600" verticalDpi="600" orientation="portrait" r:id="rId2"/>
  <headerFooter alignWithMargins="0">
    <oddHeader>&amp;L&amp;G</oddHeader>
    <oddFooter>&amp;C&amp;G&amp;RPage &amp;P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3" customWidth="1"/>
    <col min="2" max="2" width="29.00390625" style="13" customWidth="1"/>
    <col min="3" max="3" width="20.7109375" style="13" customWidth="1"/>
    <col min="4" max="4" width="29.28125" style="13" customWidth="1"/>
    <col min="5" max="5" width="20.7109375" style="13" customWidth="1"/>
    <col min="6" max="16384" width="9.140625" style="13" customWidth="1"/>
  </cols>
  <sheetData>
    <row r="1" spans="2:5" ht="20.25">
      <c r="B1" s="57" t="s">
        <v>178</v>
      </c>
      <c r="C1" s="57"/>
      <c r="D1" s="57"/>
      <c r="E1" s="57"/>
    </row>
    <row r="2" spans="2:10" ht="20.25">
      <c r="B2" s="61" t="s">
        <v>304</v>
      </c>
      <c r="C2" s="61"/>
      <c r="D2" s="61"/>
      <c r="E2" s="61"/>
      <c r="F2" s="14"/>
      <c r="G2" s="14"/>
      <c r="H2" s="14"/>
      <c r="I2" s="14"/>
      <c r="J2" s="14"/>
    </row>
    <row r="3" spans="2:5" ht="12.75">
      <c r="B3" s="62"/>
      <c r="C3" s="62"/>
      <c r="D3" s="62"/>
      <c r="E3" s="62"/>
    </row>
    <row r="4" spans="2:5" ht="18" customHeight="1">
      <c r="B4" s="63" t="s">
        <v>25</v>
      </c>
      <c r="C4" s="64"/>
      <c r="D4" s="63" t="s">
        <v>26</v>
      </c>
      <c r="E4" s="65"/>
    </row>
    <row r="5" spans="2:5" ht="18" customHeight="1" thickBot="1">
      <c r="B5" s="66" t="s">
        <v>27</v>
      </c>
      <c r="C5" s="66" t="s">
        <v>28</v>
      </c>
      <c r="D5" s="67" t="s">
        <v>27</v>
      </c>
      <c r="E5" s="68" t="s">
        <v>28</v>
      </c>
    </row>
    <row r="6" spans="2:5" ht="18" customHeight="1">
      <c r="B6" s="69" t="s">
        <v>8</v>
      </c>
      <c r="C6" s="70"/>
      <c r="D6" s="71" t="s">
        <v>29</v>
      </c>
      <c r="E6" s="72"/>
    </row>
    <row r="7" spans="2:5" ht="18" customHeight="1">
      <c r="B7" s="73" t="s">
        <v>184</v>
      </c>
      <c r="C7" s="74"/>
      <c r="D7" s="75" t="s">
        <v>184</v>
      </c>
      <c r="E7" s="74"/>
    </row>
    <row r="8" spans="2:5" ht="18" customHeight="1">
      <c r="B8" s="74" t="s">
        <v>30</v>
      </c>
      <c r="C8" s="74"/>
      <c r="D8" s="76" t="s">
        <v>30</v>
      </c>
      <c r="E8" s="74"/>
    </row>
    <row r="9" spans="2:5" ht="18" customHeight="1">
      <c r="B9" s="77" t="s">
        <v>22</v>
      </c>
      <c r="C9" s="74"/>
      <c r="D9" s="78" t="s">
        <v>22</v>
      </c>
      <c r="E9" s="74"/>
    </row>
    <row r="10" spans="2:5" ht="18" customHeight="1">
      <c r="B10" s="52" t="s">
        <v>243</v>
      </c>
      <c r="C10" s="79"/>
      <c r="D10" s="80" t="s">
        <v>243</v>
      </c>
      <c r="E10" s="79"/>
    </row>
    <row r="11" spans="2:5" ht="18" customHeight="1">
      <c r="B11" s="52" t="s">
        <v>244</v>
      </c>
      <c r="C11" s="79"/>
      <c r="D11" s="80" t="s">
        <v>244</v>
      </c>
      <c r="E11" s="79"/>
    </row>
    <row r="12" spans="2:5" ht="18" customHeight="1">
      <c r="B12" s="79" t="s">
        <v>32</v>
      </c>
      <c r="C12" s="79"/>
      <c r="D12" s="81" t="s">
        <v>32</v>
      </c>
      <c r="E12" s="79"/>
    </row>
    <row r="13" spans="2:5" ht="18" customHeight="1">
      <c r="B13" s="52" t="s">
        <v>245</v>
      </c>
      <c r="C13" s="79"/>
      <c r="D13" s="82" t="s">
        <v>245</v>
      </c>
      <c r="E13" s="79"/>
    </row>
    <row r="14" spans="2:5" ht="18" customHeight="1">
      <c r="B14" s="79" t="s">
        <v>33</v>
      </c>
      <c r="C14" s="79"/>
      <c r="D14" s="83"/>
      <c r="E14" s="79"/>
    </row>
    <row r="15" spans="2:5" ht="18" customHeight="1">
      <c r="B15" s="79" t="s">
        <v>261</v>
      </c>
      <c r="C15" s="79"/>
      <c r="D15" s="79" t="s">
        <v>261</v>
      </c>
      <c r="E15" s="79"/>
    </row>
    <row r="16" spans="2:5" ht="18" customHeight="1">
      <c r="B16" s="79" t="s">
        <v>31</v>
      </c>
      <c r="C16" s="79"/>
      <c r="D16" s="81" t="s">
        <v>31</v>
      </c>
      <c r="E16" s="84"/>
    </row>
    <row r="17" spans="2:5" ht="18" customHeight="1">
      <c r="B17" s="79" t="s">
        <v>310</v>
      </c>
      <c r="C17" s="79"/>
      <c r="D17" s="81"/>
      <c r="E17" s="79"/>
    </row>
    <row r="18" spans="2:5" ht="18" customHeight="1">
      <c r="B18" s="15"/>
      <c r="C18" s="15"/>
      <c r="D18" s="16"/>
      <c r="E18" s="16"/>
    </row>
    <row r="19" spans="2:5" ht="20.25">
      <c r="B19" s="57" t="s">
        <v>178</v>
      </c>
      <c r="C19" s="57"/>
      <c r="D19" s="57"/>
      <c r="E19" s="57"/>
    </row>
    <row r="20" spans="2:5" ht="18.75">
      <c r="B20" s="61" t="s">
        <v>305</v>
      </c>
      <c r="C20" s="61"/>
      <c r="D20" s="61"/>
      <c r="E20" s="61"/>
    </row>
    <row r="21" spans="2:5" ht="12.75">
      <c r="B21" s="62"/>
      <c r="C21" s="62"/>
      <c r="D21" s="62"/>
      <c r="E21" s="62"/>
    </row>
    <row r="22" spans="2:5" ht="18" customHeight="1">
      <c r="B22" s="63" t="s">
        <v>25</v>
      </c>
      <c r="C22" s="64"/>
      <c r="D22" s="63" t="s">
        <v>26</v>
      </c>
      <c r="E22" s="65"/>
    </row>
    <row r="23" spans="2:5" ht="18" customHeight="1" thickBot="1">
      <c r="B23" s="66" t="s">
        <v>27</v>
      </c>
      <c r="C23" s="66" t="s">
        <v>28</v>
      </c>
      <c r="D23" s="67" t="s">
        <v>27</v>
      </c>
      <c r="E23" s="68" t="s">
        <v>28</v>
      </c>
    </row>
    <row r="24" spans="2:5" ht="18" customHeight="1">
      <c r="B24" s="69" t="s">
        <v>8</v>
      </c>
      <c r="C24" s="70"/>
      <c r="D24" s="71" t="s">
        <v>29</v>
      </c>
      <c r="E24" s="72"/>
    </row>
    <row r="25" spans="2:5" ht="18" customHeight="1">
      <c r="B25" s="73" t="s">
        <v>184</v>
      </c>
      <c r="C25" s="74"/>
      <c r="D25" s="75" t="s">
        <v>184</v>
      </c>
      <c r="E25" s="74"/>
    </row>
    <row r="26" spans="2:5" ht="18" customHeight="1">
      <c r="B26" s="74" t="s">
        <v>30</v>
      </c>
      <c r="C26" s="74"/>
      <c r="D26" s="76" t="s">
        <v>30</v>
      </c>
      <c r="E26" s="74"/>
    </row>
    <row r="27" spans="2:5" ht="18" customHeight="1">
      <c r="B27" s="77" t="s">
        <v>22</v>
      </c>
      <c r="C27" s="74"/>
      <c r="D27" s="78" t="s">
        <v>22</v>
      </c>
      <c r="E27" s="74"/>
    </row>
    <row r="28" spans="2:5" ht="18" customHeight="1">
      <c r="B28" s="52" t="s">
        <v>243</v>
      </c>
      <c r="C28" s="79"/>
      <c r="D28" s="80" t="s">
        <v>243</v>
      </c>
      <c r="E28" s="79"/>
    </row>
    <row r="29" spans="2:5" ht="18" customHeight="1">
      <c r="B29" s="52" t="s">
        <v>244</v>
      </c>
      <c r="C29" s="79"/>
      <c r="D29" s="80" t="s">
        <v>244</v>
      </c>
      <c r="E29" s="79"/>
    </row>
    <row r="30" spans="2:5" ht="18" customHeight="1">
      <c r="B30" s="79" t="s">
        <v>32</v>
      </c>
      <c r="C30" s="79"/>
      <c r="D30" s="81" t="s">
        <v>32</v>
      </c>
      <c r="E30" s="79"/>
    </row>
    <row r="31" spans="2:5" ht="18" customHeight="1">
      <c r="B31" s="52" t="s">
        <v>245</v>
      </c>
      <c r="C31" s="79"/>
      <c r="D31" s="82" t="s">
        <v>245</v>
      </c>
      <c r="E31" s="79"/>
    </row>
    <row r="32" spans="2:5" ht="18" customHeight="1">
      <c r="B32" s="79" t="s">
        <v>33</v>
      </c>
      <c r="C32" s="79"/>
      <c r="D32" s="83"/>
      <c r="E32" s="79"/>
    </row>
    <row r="33" spans="2:5" ht="18" customHeight="1">
      <c r="B33" s="79" t="s">
        <v>261</v>
      </c>
      <c r="C33" s="79"/>
      <c r="D33" s="79" t="s">
        <v>261</v>
      </c>
      <c r="E33" s="79"/>
    </row>
    <row r="34" spans="2:5" ht="18" customHeight="1">
      <c r="B34" s="79" t="s">
        <v>31</v>
      </c>
      <c r="C34" s="79"/>
      <c r="D34" s="81" t="s">
        <v>31</v>
      </c>
      <c r="E34" s="84"/>
    </row>
    <row r="35" spans="2:5" ht="18" customHeight="1">
      <c r="B35" s="79" t="s">
        <v>310</v>
      </c>
      <c r="C35" s="79"/>
      <c r="D35" s="81"/>
      <c r="E35" s="79"/>
    </row>
    <row r="37" spans="2:5" ht="20.25">
      <c r="B37" s="57" t="s">
        <v>178</v>
      </c>
      <c r="C37" s="57"/>
      <c r="D37" s="57"/>
      <c r="E37" s="57"/>
    </row>
    <row r="38" spans="2:5" ht="18.75">
      <c r="B38" s="61" t="s">
        <v>306</v>
      </c>
      <c r="C38" s="61"/>
      <c r="D38" s="61"/>
      <c r="E38" s="61"/>
    </row>
    <row r="39" spans="2:5" ht="12.75">
      <c r="B39" s="62"/>
      <c r="C39" s="62"/>
      <c r="D39" s="62"/>
      <c r="E39" s="62"/>
    </row>
    <row r="40" spans="2:5" ht="18" customHeight="1">
      <c r="B40" s="63" t="s">
        <v>25</v>
      </c>
      <c r="C40" s="64"/>
      <c r="D40" s="63" t="s">
        <v>26</v>
      </c>
      <c r="E40" s="65"/>
    </row>
    <row r="41" spans="2:5" ht="18" customHeight="1" thickBot="1">
      <c r="B41" s="66" t="s">
        <v>27</v>
      </c>
      <c r="C41" s="66" t="s">
        <v>28</v>
      </c>
      <c r="D41" s="67" t="s">
        <v>27</v>
      </c>
      <c r="E41" s="68" t="s">
        <v>28</v>
      </c>
    </row>
    <row r="42" spans="2:5" ht="18" customHeight="1">
      <c r="B42" s="69" t="s">
        <v>8</v>
      </c>
      <c r="C42" s="70"/>
      <c r="D42" s="71" t="s">
        <v>29</v>
      </c>
      <c r="E42" s="72"/>
    </row>
    <row r="43" spans="2:5" ht="18" customHeight="1">
      <c r="B43" s="73" t="s">
        <v>184</v>
      </c>
      <c r="C43" s="74"/>
      <c r="D43" s="75" t="s">
        <v>184</v>
      </c>
      <c r="E43" s="74"/>
    </row>
    <row r="44" spans="2:5" ht="18" customHeight="1">
      <c r="B44" s="74" t="s">
        <v>30</v>
      </c>
      <c r="C44" s="74"/>
      <c r="D44" s="76" t="s">
        <v>30</v>
      </c>
      <c r="E44" s="74"/>
    </row>
    <row r="45" spans="2:5" ht="18" customHeight="1">
      <c r="B45" s="77" t="s">
        <v>22</v>
      </c>
      <c r="C45" s="74"/>
      <c r="D45" s="78" t="s">
        <v>22</v>
      </c>
      <c r="E45" s="74"/>
    </row>
    <row r="46" spans="2:5" ht="18" customHeight="1">
      <c r="B46" s="52" t="s">
        <v>243</v>
      </c>
      <c r="C46" s="79"/>
      <c r="D46" s="80" t="s">
        <v>243</v>
      </c>
      <c r="E46" s="79"/>
    </row>
    <row r="47" spans="2:5" ht="18" customHeight="1">
      <c r="B47" s="52" t="s">
        <v>244</v>
      </c>
      <c r="C47" s="79"/>
      <c r="D47" s="80" t="s">
        <v>244</v>
      </c>
      <c r="E47" s="79"/>
    </row>
    <row r="48" spans="2:5" ht="18" customHeight="1">
      <c r="B48" s="79" t="s">
        <v>32</v>
      </c>
      <c r="C48" s="79"/>
      <c r="D48" s="81" t="s">
        <v>32</v>
      </c>
      <c r="E48" s="79"/>
    </row>
    <row r="49" spans="2:5" ht="18" customHeight="1">
      <c r="B49" s="52" t="s">
        <v>245</v>
      </c>
      <c r="C49" s="79"/>
      <c r="D49" s="82" t="s">
        <v>245</v>
      </c>
      <c r="E49" s="79"/>
    </row>
    <row r="50" spans="2:5" ht="18" customHeight="1">
      <c r="B50" s="79" t="s">
        <v>33</v>
      </c>
      <c r="C50" s="79"/>
      <c r="D50" s="83"/>
      <c r="E50" s="79"/>
    </row>
    <row r="51" spans="2:5" ht="18" customHeight="1">
      <c r="B51" s="79" t="s">
        <v>261</v>
      </c>
      <c r="C51" s="79"/>
      <c r="D51" s="79" t="s">
        <v>261</v>
      </c>
      <c r="E51" s="79"/>
    </row>
    <row r="52" spans="2:5" ht="18" customHeight="1">
      <c r="B52" s="79" t="s">
        <v>31</v>
      </c>
      <c r="C52" s="79"/>
      <c r="D52" s="81" t="s">
        <v>31</v>
      </c>
      <c r="E52" s="84"/>
    </row>
    <row r="53" spans="2:5" ht="18" customHeight="1">
      <c r="B53" s="79" t="s">
        <v>310</v>
      </c>
      <c r="C53" s="79"/>
      <c r="D53" s="81"/>
      <c r="E53" s="79"/>
    </row>
  </sheetData>
  <sheetProtection/>
  <mergeCells count="12">
    <mergeCell ref="B1:E1"/>
    <mergeCell ref="B2:E2"/>
    <mergeCell ref="B4:C4"/>
    <mergeCell ref="D4:E4"/>
    <mergeCell ref="B19:E19"/>
    <mergeCell ref="B20:E20"/>
    <mergeCell ref="B22:C22"/>
    <mergeCell ref="D22:E22"/>
    <mergeCell ref="B37:E37"/>
    <mergeCell ref="B38:E38"/>
    <mergeCell ref="B40:C40"/>
    <mergeCell ref="D40:E40"/>
  </mergeCells>
  <printOptions horizontalCentered="1"/>
  <pageMargins left="0.52" right="0.45" top="1.45" bottom="0.51" header="0.5" footer="0.5"/>
  <pageSetup fitToHeight="3" horizontalDpi="600" verticalDpi="600" orientation="portrait" scale="98" r:id="rId2"/>
  <headerFooter alignWithMargins="0">
    <oddHeader>&amp;L&amp;G</oddHeader>
    <oddFooter>&amp;C&amp;G</oddFooter>
  </headerFooter>
  <rowBreaks count="2" manualBreakCount="2">
    <brk id="18" max="255" man="1"/>
    <brk id="36" max="25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.140625" style="13" customWidth="1"/>
    <col min="2" max="2" width="22.00390625" style="13" customWidth="1"/>
    <col min="3" max="3" width="3.140625" style="13" customWidth="1"/>
    <col min="4" max="4" width="4.28125" style="13" customWidth="1"/>
    <col min="5" max="5" width="15.8515625" style="13" customWidth="1"/>
    <col min="6" max="6" width="22.28125" style="13" customWidth="1"/>
    <col min="7" max="7" width="3.140625" style="13" customWidth="1"/>
    <col min="8" max="8" width="3.8515625" style="13" customWidth="1"/>
    <col min="9" max="9" width="15.8515625" style="13" customWidth="1"/>
    <col min="10" max="10" width="22.00390625" style="13" customWidth="1"/>
    <col min="11" max="16384" width="9.140625" style="13" customWidth="1"/>
  </cols>
  <sheetData>
    <row r="1" spans="1:11" ht="20.25">
      <c r="A1" s="57" t="s">
        <v>178</v>
      </c>
      <c r="B1" s="57"/>
      <c r="C1" s="57"/>
      <c r="D1" s="57"/>
      <c r="E1" s="57"/>
      <c r="F1" s="57"/>
      <c r="G1" s="57"/>
      <c r="H1" s="57"/>
      <c r="I1" s="57"/>
      <c r="J1" s="57"/>
      <c r="K1" s="17"/>
    </row>
    <row r="2" spans="1:11" ht="20.2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17"/>
    </row>
    <row r="3" spans="1:11" ht="12.75">
      <c r="A3" s="62"/>
      <c r="B3" s="62"/>
      <c r="C3" s="85"/>
      <c r="D3" s="62"/>
      <c r="E3" s="62"/>
      <c r="F3" s="62"/>
      <c r="G3" s="62"/>
      <c r="H3" s="62"/>
      <c r="I3" s="62"/>
      <c r="J3" s="62"/>
      <c r="K3" s="17"/>
    </row>
    <row r="4" spans="1:11" ht="15.75" customHeight="1">
      <c r="A4" s="27" t="s">
        <v>1</v>
      </c>
      <c r="B4" s="62"/>
      <c r="C4" s="85"/>
      <c r="D4" s="86" t="s">
        <v>2</v>
      </c>
      <c r="E4" s="62"/>
      <c r="F4" s="62"/>
      <c r="G4" s="62"/>
      <c r="H4" s="86" t="s">
        <v>3</v>
      </c>
      <c r="I4" s="62"/>
      <c r="J4" s="62"/>
      <c r="K4" s="17"/>
    </row>
    <row r="5" spans="1:11" ht="15.75" customHeight="1">
      <c r="A5" s="87">
        <v>1</v>
      </c>
      <c r="B5" s="88"/>
      <c r="C5" s="89"/>
      <c r="D5" s="89">
        <v>1</v>
      </c>
      <c r="E5" s="90" t="s">
        <v>4</v>
      </c>
      <c r="F5" s="91"/>
      <c r="G5" s="90"/>
      <c r="H5" s="89">
        <v>1</v>
      </c>
      <c r="I5" s="90" t="s">
        <v>4</v>
      </c>
      <c r="J5" s="91"/>
      <c r="K5" s="17"/>
    </row>
    <row r="6" spans="1:11" ht="15.75" customHeight="1">
      <c r="A6" s="87">
        <v>2</v>
      </c>
      <c r="B6" s="75"/>
      <c r="C6" s="89"/>
      <c r="D6" s="89">
        <v>2</v>
      </c>
      <c r="E6" s="90" t="s">
        <v>5</v>
      </c>
      <c r="F6" s="91"/>
      <c r="G6" s="90"/>
      <c r="H6" s="89">
        <v>2</v>
      </c>
      <c r="I6" s="90" t="s">
        <v>5</v>
      </c>
      <c r="J6" s="91"/>
      <c r="K6" s="17"/>
    </row>
    <row r="7" spans="1:11" ht="15.75" customHeight="1">
      <c r="A7" s="87">
        <v>3</v>
      </c>
      <c r="B7" s="91"/>
      <c r="C7" s="89"/>
      <c r="D7" s="89">
        <v>3</v>
      </c>
      <c r="E7" s="90" t="s">
        <v>6</v>
      </c>
      <c r="F7" s="88"/>
      <c r="G7" s="90"/>
      <c r="H7" s="89">
        <v>3</v>
      </c>
      <c r="I7" s="90" t="s">
        <v>6</v>
      </c>
      <c r="J7" s="91"/>
      <c r="K7" s="17"/>
    </row>
    <row r="8" spans="1:11" ht="15.75" customHeight="1">
      <c r="A8" s="87">
        <v>4</v>
      </c>
      <c r="B8" s="88"/>
      <c r="C8" s="89"/>
      <c r="D8" s="89">
        <v>4</v>
      </c>
      <c r="E8" s="92" t="s">
        <v>7</v>
      </c>
      <c r="F8" s="91"/>
      <c r="G8" s="92"/>
      <c r="H8" s="89">
        <v>4</v>
      </c>
      <c r="I8" s="92" t="s">
        <v>7</v>
      </c>
      <c r="J8" s="88"/>
      <c r="K8" s="17"/>
    </row>
    <row r="9" spans="1:11" ht="15.75" customHeight="1">
      <c r="A9" s="87">
        <v>5</v>
      </c>
      <c r="B9" s="88"/>
      <c r="C9" s="89"/>
      <c r="D9" s="89">
        <v>5</v>
      </c>
      <c r="E9" s="90" t="s">
        <v>8</v>
      </c>
      <c r="F9" s="91"/>
      <c r="G9" s="90"/>
      <c r="H9" s="89">
        <v>5</v>
      </c>
      <c r="I9" s="90" t="s">
        <v>8</v>
      </c>
      <c r="J9" s="91"/>
      <c r="K9" s="17"/>
    </row>
    <row r="10" spans="1:11" ht="15.75" customHeight="1">
      <c r="A10" s="87">
        <v>6</v>
      </c>
      <c r="B10" s="88"/>
      <c r="C10" s="89"/>
      <c r="D10" s="89">
        <v>6</v>
      </c>
      <c r="E10" s="90" t="s">
        <v>9</v>
      </c>
      <c r="F10" s="91"/>
      <c r="G10" s="90"/>
      <c r="H10" s="89">
        <v>6</v>
      </c>
      <c r="I10" s="90" t="s">
        <v>10</v>
      </c>
      <c r="J10" s="91"/>
      <c r="K10" s="17"/>
    </row>
    <row r="11" spans="1:11" ht="15.75" customHeight="1">
      <c r="A11" s="87">
        <v>7</v>
      </c>
      <c r="B11" s="88"/>
      <c r="C11" s="89"/>
      <c r="D11" s="90"/>
      <c r="E11" s="90"/>
      <c r="F11" s="90"/>
      <c r="G11" s="90"/>
      <c r="H11" s="89">
        <v>7</v>
      </c>
      <c r="I11" s="90" t="s">
        <v>10</v>
      </c>
      <c r="J11" s="91"/>
      <c r="K11" s="17"/>
    </row>
    <row r="12" spans="1:11" ht="15.75" customHeight="1">
      <c r="A12" s="87">
        <v>8</v>
      </c>
      <c r="B12" s="88"/>
      <c r="C12" s="89"/>
      <c r="D12" s="90"/>
      <c r="E12" s="90"/>
      <c r="F12" s="90"/>
      <c r="G12" s="90"/>
      <c r="H12" s="90"/>
      <c r="I12" s="90"/>
      <c r="J12" s="90"/>
      <c r="K12" s="17"/>
    </row>
    <row r="13" spans="1:11" ht="15.75" customHeight="1">
      <c r="A13" s="87">
        <v>9</v>
      </c>
      <c r="B13" s="88"/>
      <c r="C13" s="89"/>
      <c r="D13" s="93"/>
      <c r="E13" s="90"/>
      <c r="F13" s="90"/>
      <c r="G13" s="90"/>
      <c r="H13" s="94"/>
      <c r="I13" s="90"/>
      <c r="J13" s="90"/>
      <c r="K13" s="17"/>
    </row>
    <row r="14" spans="1:11" ht="15.75" customHeight="1">
      <c r="A14" s="87">
        <v>10</v>
      </c>
      <c r="B14" s="91"/>
      <c r="C14" s="89"/>
      <c r="D14" s="86" t="s">
        <v>11</v>
      </c>
      <c r="E14" s="62"/>
      <c r="F14" s="62"/>
      <c r="G14" s="62"/>
      <c r="H14" s="86" t="s">
        <v>12</v>
      </c>
      <c r="I14" s="95"/>
      <c r="J14" s="95"/>
      <c r="K14" s="17"/>
    </row>
    <row r="15" spans="1:11" ht="15.75" customHeight="1">
      <c r="A15" s="87">
        <v>11</v>
      </c>
      <c r="B15" s="91"/>
      <c r="C15" s="89"/>
      <c r="D15" s="89">
        <v>1</v>
      </c>
      <c r="E15" s="90" t="s">
        <v>4</v>
      </c>
      <c r="F15" s="96"/>
      <c r="G15" s="90"/>
      <c r="H15" s="89">
        <v>1</v>
      </c>
      <c r="I15" s="90" t="s">
        <v>4</v>
      </c>
      <c r="J15" s="91"/>
      <c r="K15" s="17"/>
    </row>
    <row r="16" spans="1:11" ht="15.75" customHeight="1">
      <c r="A16" s="87">
        <v>12</v>
      </c>
      <c r="B16" s="91"/>
      <c r="C16" s="89"/>
      <c r="D16" s="89">
        <v>2</v>
      </c>
      <c r="E16" s="90" t="s">
        <v>5</v>
      </c>
      <c r="F16" s="91"/>
      <c r="G16" s="90"/>
      <c r="H16" s="89">
        <v>2</v>
      </c>
      <c r="I16" s="90" t="s">
        <v>5</v>
      </c>
      <c r="J16" s="91"/>
      <c r="K16" s="17"/>
    </row>
    <row r="17" spans="1:11" ht="15.75" customHeight="1">
      <c r="A17" s="87">
        <v>13</v>
      </c>
      <c r="B17" s="91"/>
      <c r="C17" s="89"/>
      <c r="D17" s="89">
        <v>3</v>
      </c>
      <c r="E17" s="90" t="s">
        <v>6</v>
      </c>
      <c r="F17" s="88"/>
      <c r="G17" s="92"/>
      <c r="H17" s="89">
        <v>3</v>
      </c>
      <c r="I17" s="90" t="s">
        <v>6</v>
      </c>
      <c r="J17" s="91"/>
      <c r="K17" s="17"/>
    </row>
    <row r="18" spans="1:11" ht="15.75" customHeight="1">
      <c r="A18" s="87">
        <v>14</v>
      </c>
      <c r="B18" s="91"/>
      <c r="C18" s="89"/>
      <c r="D18" s="89">
        <v>4</v>
      </c>
      <c r="E18" s="92" t="s">
        <v>7</v>
      </c>
      <c r="F18" s="91"/>
      <c r="G18" s="90"/>
      <c r="H18" s="89">
        <v>4</v>
      </c>
      <c r="I18" s="92" t="s">
        <v>7</v>
      </c>
      <c r="J18" s="91"/>
      <c r="K18" s="17"/>
    </row>
    <row r="19" spans="1:11" ht="15.75" customHeight="1">
      <c r="A19" s="87">
        <v>15</v>
      </c>
      <c r="B19" s="91"/>
      <c r="C19" s="89"/>
      <c r="D19" s="89">
        <v>5</v>
      </c>
      <c r="E19" s="90" t="s">
        <v>8</v>
      </c>
      <c r="F19" s="91"/>
      <c r="G19" s="90"/>
      <c r="H19" s="89">
        <v>5</v>
      </c>
      <c r="I19" s="90" t="s">
        <v>8</v>
      </c>
      <c r="J19" s="91"/>
      <c r="K19" s="17"/>
    </row>
    <row r="20" spans="1:11" ht="15.75" customHeight="1">
      <c r="A20" s="87">
        <v>16</v>
      </c>
      <c r="B20" s="91"/>
      <c r="C20" s="89"/>
      <c r="D20" s="89">
        <v>6</v>
      </c>
      <c r="E20" s="90" t="s">
        <v>9</v>
      </c>
      <c r="F20" s="91"/>
      <c r="G20" s="90"/>
      <c r="H20" s="89">
        <v>6</v>
      </c>
      <c r="I20" s="90" t="s">
        <v>10</v>
      </c>
      <c r="J20" s="91"/>
      <c r="K20" s="17"/>
    </row>
    <row r="21" spans="1:11" ht="15.75" customHeight="1">
      <c r="A21" s="87">
        <v>17</v>
      </c>
      <c r="B21" s="91"/>
      <c r="C21" s="89"/>
      <c r="D21" s="89"/>
      <c r="E21" s="92"/>
      <c r="F21" s="90"/>
      <c r="G21" s="90"/>
      <c r="H21" s="89">
        <v>7</v>
      </c>
      <c r="I21" s="90" t="s">
        <v>10</v>
      </c>
      <c r="J21" s="91"/>
      <c r="K21" s="17"/>
    </row>
    <row r="22" spans="1:11" ht="15.75" customHeight="1">
      <c r="A22" s="87">
        <v>18</v>
      </c>
      <c r="B22" s="91"/>
      <c r="C22" s="89"/>
      <c r="D22" s="89"/>
      <c r="E22" s="92"/>
      <c r="F22" s="90"/>
      <c r="G22" s="90"/>
      <c r="H22" s="89"/>
      <c r="I22" s="92"/>
      <c r="J22" s="90"/>
      <c r="K22" s="17"/>
    </row>
    <row r="23" spans="1:11" ht="15.75" customHeight="1">
      <c r="A23" s="87">
        <v>19</v>
      </c>
      <c r="B23" s="91"/>
      <c r="C23" s="89"/>
      <c r="D23" s="86" t="s">
        <v>252</v>
      </c>
      <c r="E23" s="62"/>
      <c r="F23" s="62"/>
      <c r="G23" s="62"/>
      <c r="H23" s="86" t="s">
        <v>253</v>
      </c>
      <c r="I23" s="95"/>
      <c r="J23" s="95"/>
      <c r="K23" s="17"/>
    </row>
    <row r="24" spans="1:11" ht="15.75" customHeight="1">
      <c r="A24" s="87">
        <v>20</v>
      </c>
      <c r="B24" s="91"/>
      <c r="C24" s="89"/>
      <c r="D24" s="89">
        <v>1</v>
      </c>
      <c r="E24" s="90" t="s">
        <v>4</v>
      </c>
      <c r="F24" s="96"/>
      <c r="G24" s="90"/>
      <c r="H24" s="89">
        <v>1</v>
      </c>
      <c r="I24" s="90" t="s">
        <v>4</v>
      </c>
      <c r="J24" s="91"/>
      <c r="K24" s="17"/>
    </row>
    <row r="25" spans="1:11" ht="15.75" customHeight="1">
      <c r="A25" s="87">
        <v>21</v>
      </c>
      <c r="B25" s="91"/>
      <c r="C25" s="89"/>
      <c r="D25" s="89">
        <v>2</v>
      </c>
      <c r="E25" s="90" t="s">
        <v>5</v>
      </c>
      <c r="F25" s="91"/>
      <c r="G25" s="90"/>
      <c r="H25" s="89">
        <v>2</v>
      </c>
      <c r="I25" s="90" t="s">
        <v>5</v>
      </c>
      <c r="J25" s="91"/>
      <c r="K25" s="17"/>
    </row>
    <row r="26" spans="1:11" ht="15.75" customHeight="1">
      <c r="A26" s="87">
        <v>22</v>
      </c>
      <c r="B26" s="91"/>
      <c r="C26" s="89"/>
      <c r="D26" s="89">
        <v>3</v>
      </c>
      <c r="E26" s="90" t="s">
        <v>6</v>
      </c>
      <c r="F26" s="88"/>
      <c r="G26" s="92"/>
      <c r="H26" s="89">
        <v>3</v>
      </c>
      <c r="I26" s="90" t="s">
        <v>6</v>
      </c>
      <c r="J26" s="91"/>
      <c r="K26" s="17"/>
    </row>
    <row r="27" spans="1:11" ht="15.75" customHeight="1">
      <c r="A27" s="87">
        <v>23</v>
      </c>
      <c r="B27" s="91"/>
      <c r="C27" s="89"/>
      <c r="D27" s="89">
        <v>4</v>
      </c>
      <c r="E27" s="92" t="s">
        <v>7</v>
      </c>
      <c r="F27" s="91"/>
      <c r="G27" s="90"/>
      <c r="H27" s="89">
        <v>4</v>
      </c>
      <c r="I27" s="92" t="s">
        <v>7</v>
      </c>
      <c r="J27" s="91"/>
      <c r="K27" s="17"/>
    </row>
    <row r="28" spans="1:11" ht="15.75" customHeight="1">
      <c r="A28" s="87">
        <v>24</v>
      </c>
      <c r="B28" s="91"/>
      <c r="C28" s="89"/>
      <c r="D28" s="89">
        <v>5</v>
      </c>
      <c r="E28" s="90" t="s">
        <v>8</v>
      </c>
      <c r="F28" s="91"/>
      <c r="G28" s="90"/>
      <c r="H28" s="89">
        <v>5</v>
      </c>
      <c r="I28" s="90" t="s">
        <v>8</v>
      </c>
      <c r="J28" s="91"/>
      <c r="K28" s="17"/>
    </row>
    <row r="29" spans="1:11" ht="15.75" customHeight="1">
      <c r="A29" s="87">
        <v>25</v>
      </c>
      <c r="B29" s="91"/>
      <c r="C29" s="89"/>
      <c r="D29" s="89">
        <v>6</v>
      </c>
      <c r="E29" s="90" t="s">
        <v>9</v>
      </c>
      <c r="F29" s="91"/>
      <c r="G29" s="90"/>
      <c r="H29" s="89">
        <v>6</v>
      </c>
      <c r="I29" s="90" t="s">
        <v>10</v>
      </c>
      <c r="J29" s="91"/>
      <c r="K29" s="17"/>
    </row>
    <row r="30" spans="1:11" ht="15.75" customHeight="1">
      <c r="A30" s="87">
        <v>26</v>
      </c>
      <c r="B30" s="91"/>
      <c r="C30" s="89"/>
      <c r="D30" s="89"/>
      <c r="E30" s="92"/>
      <c r="F30" s="90"/>
      <c r="G30" s="90"/>
      <c r="H30" s="89">
        <v>7</v>
      </c>
      <c r="I30" s="90" t="s">
        <v>10</v>
      </c>
      <c r="J30" s="91"/>
      <c r="K30" s="17"/>
    </row>
    <row r="31" spans="1:11" ht="15.75" customHeight="1">
      <c r="A31" s="87">
        <v>27</v>
      </c>
      <c r="B31" s="91"/>
      <c r="C31" s="89"/>
      <c r="D31" s="89"/>
      <c r="E31" s="92"/>
      <c r="F31" s="90"/>
      <c r="G31" s="90"/>
      <c r="H31" s="89"/>
      <c r="I31" s="92"/>
      <c r="J31" s="90"/>
      <c r="K31" s="17"/>
    </row>
    <row r="32" spans="1:11" ht="15.75" customHeight="1">
      <c r="A32" s="87">
        <v>28</v>
      </c>
      <c r="B32" s="91"/>
      <c r="C32" s="89"/>
      <c r="D32" s="86" t="s">
        <v>254</v>
      </c>
      <c r="E32" s="62"/>
      <c r="F32" s="62"/>
      <c r="G32" s="62"/>
      <c r="H32" s="86" t="s">
        <v>255</v>
      </c>
      <c r="I32" s="95"/>
      <c r="J32" s="95"/>
      <c r="K32" s="17"/>
    </row>
    <row r="33" spans="1:11" ht="15.75" customHeight="1">
      <c r="A33" s="97"/>
      <c r="B33" s="98"/>
      <c r="C33" s="89"/>
      <c r="D33" s="89">
        <v>1</v>
      </c>
      <c r="E33" s="90" t="s">
        <v>4</v>
      </c>
      <c r="F33" s="96"/>
      <c r="G33" s="90"/>
      <c r="H33" s="89">
        <v>1</v>
      </c>
      <c r="I33" s="90" t="s">
        <v>4</v>
      </c>
      <c r="J33" s="91"/>
      <c r="K33" s="17"/>
    </row>
    <row r="34" spans="1:11" ht="15.75" customHeight="1">
      <c r="A34" s="86" t="s">
        <v>13</v>
      </c>
      <c r="B34" s="90"/>
      <c r="C34" s="89"/>
      <c r="D34" s="89">
        <v>2</v>
      </c>
      <c r="E34" s="90" t="s">
        <v>5</v>
      </c>
      <c r="F34" s="91"/>
      <c r="G34" s="90"/>
      <c r="H34" s="89">
        <v>2</v>
      </c>
      <c r="I34" s="90" t="s">
        <v>5</v>
      </c>
      <c r="J34" s="91"/>
      <c r="K34" s="17"/>
    </row>
    <row r="35" spans="1:11" ht="15.75" customHeight="1">
      <c r="A35" s="87">
        <v>1</v>
      </c>
      <c r="B35" s="91"/>
      <c r="C35" s="89"/>
      <c r="D35" s="89">
        <v>3</v>
      </c>
      <c r="E35" s="90" t="s">
        <v>6</v>
      </c>
      <c r="F35" s="88"/>
      <c r="G35" s="92"/>
      <c r="H35" s="89">
        <v>3</v>
      </c>
      <c r="I35" s="90" t="s">
        <v>6</v>
      </c>
      <c r="J35" s="91"/>
      <c r="K35" s="17"/>
    </row>
    <row r="36" spans="1:11" ht="15.75" customHeight="1">
      <c r="A36" s="87">
        <v>2</v>
      </c>
      <c r="B36" s="75"/>
      <c r="C36" s="89"/>
      <c r="D36" s="89">
        <v>4</v>
      </c>
      <c r="E36" s="92" t="s">
        <v>7</v>
      </c>
      <c r="F36" s="91"/>
      <c r="G36" s="90"/>
      <c r="H36" s="89">
        <v>4</v>
      </c>
      <c r="I36" s="92" t="s">
        <v>7</v>
      </c>
      <c r="J36" s="91"/>
      <c r="K36" s="17"/>
    </row>
    <row r="37" spans="1:11" ht="15.75" customHeight="1">
      <c r="A37" s="97"/>
      <c r="B37" s="98"/>
      <c r="C37" s="89"/>
      <c r="D37" s="89">
        <v>5</v>
      </c>
      <c r="E37" s="90" t="s">
        <v>8</v>
      </c>
      <c r="F37" s="91"/>
      <c r="G37" s="90"/>
      <c r="H37" s="89">
        <v>5</v>
      </c>
      <c r="I37" s="90" t="s">
        <v>8</v>
      </c>
      <c r="J37" s="91"/>
      <c r="K37" s="17"/>
    </row>
    <row r="38" spans="1:11" ht="15.75" customHeight="1">
      <c r="A38" s="86" t="s">
        <v>14</v>
      </c>
      <c r="B38" s="90"/>
      <c r="C38" s="89"/>
      <c r="D38" s="89">
        <v>6</v>
      </c>
      <c r="E38" s="90" t="s">
        <v>9</v>
      </c>
      <c r="F38" s="91"/>
      <c r="G38" s="90"/>
      <c r="H38" s="89">
        <v>6</v>
      </c>
      <c r="I38" s="90" t="s">
        <v>10</v>
      </c>
      <c r="J38" s="91"/>
      <c r="K38" s="17"/>
    </row>
    <row r="39" spans="1:11" ht="15.75" customHeight="1">
      <c r="A39" s="87">
        <v>1</v>
      </c>
      <c r="B39" s="91"/>
      <c r="C39" s="89"/>
      <c r="D39" s="89"/>
      <c r="E39" s="92"/>
      <c r="F39" s="90"/>
      <c r="G39" s="90"/>
      <c r="H39" s="89">
        <v>7</v>
      </c>
      <c r="I39" s="90" t="s">
        <v>10</v>
      </c>
      <c r="J39" s="91"/>
      <c r="K39" s="17"/>
    </row>
    <row r="40" spans="1:11" ht="15.75" customHeight="1">
      <c r="A40" s="87">
        <v>2</v>
      </c>
      <c r="B40" s="91"/>
      <c r="C40" s="89"/>
      <c r="D40" s="89"/>
      <c r="E40" s="89"/>
      <c r="F40" s="89"/>
      <c r="G40" s="90"/>
      <c r="H40" s="89"/>
      <c r="I40" s="89"/>
      <c r="J40" s="89"/>
      <c r="K40" s="17"/>
    </row>
    <row r="41" spans="1:11" ht="15.75" customHeight="1">
      <c r="A41" s="87">
        <v>3</v>
      </c>
      <c r="B41" s="88"/>
      <c r="C41" s="89"/>
      <c r="D41" s="89"/>
      <c r="E41" s="89"/>
      <c r="F41" s="89"/>
      <c r="G41" s="90"/>
      <c r="H41" s="89"/>
      <c r="I41" s="90"/>
      <c r="J41" s="90"/>
      <c r="K41" s="17"/>
    </row>
    <row r="42" spans="1:11" ht="15.75" customHeight="1">
      <c r="A42" s="87">
        <v>4</v>
      </c>
      <c r="B42" s="88"/>
      <c r="C42" s="89"/>
      <c r="D42" s="86" t="s">
        <v>15</v>
      </c>
      <c r="E42" s="62"/>
      <c r="F42" s="62"/>
      <c r="G42" s="62"/>
      <c r="H42" s="86" t="s">
        <v>17</v>
      </c>
      <c r="I42" s="95"/>
      <c r="J42" s="95"/>
      <c r="K42" s="17"/>
    </row>
    <row r="43" spans="1:11" ht="15.75" customHeight="1">
      <c r="A43" s="87">
        <v>5</v>
      </c>
      <c r="B43" s="88"/>
      <c r="C43" s="89"/>
      <c r="D43" s="89">
        <v>1</v>
      </c>
      <c r="E43" s="90" t="s">
        <v>16</v>
      </c>
      <c r="F43" s="91"/>
      <c r="G43" s="90"/>
      <c r="H43" s="89">
        <v>1</v>
      </c>
      <c r="I43" s="90" t="s">
        <v>4</v>
      </c>
      <c r="J43" s="91"/>
      <c r="K43" s="17"/>
    </row>
    <row r="44" spans="1:11" ht="15.75" customHeight="1">
      <c r="A44" s="87">
        <v>6</v>
      </c>
      <c r="B44" s="88"/>
      <c r="C44" s="89"/>
      <c r="D44" s="89">
        <v>2</v>
      </c>
      <c r="E44" s="90" t="s">
        <v>18</v>
      </c>
      <c r="F44" s="91"/>
      <c r="G44" s="90"/>
      <c r="H44" s="89">
        <v>2</v>
      </c>
      <c r="I44" s="90" t="s">
        <v>5</v>
      </c>
      <c r="J44" s="91"/>
      <c r="K44" s="17"/>
    </row>
    <row r="45" spans="1:11" ht="15.75" customHeight="1">
      <c r="A45" s="87">
        <v>7</v>
      </c>
      <c r="B45" s="88"/>
      <c r="C45" s="89"/>
      <c r="D45" s="89">
        <v>3</v>
      </c>
      <c r="E45" s="90" t="s">
        <v>18</v>
      </c>
      <c r="F45" s="91"/>
      <c r="G45" s="90"/>
      <c r="H45" s="89">
        <v>3</v>
      </c>
      <c r="I45" s="90" t="s">
        <v>6</v>
      </c>
      <c r="J45" s="91"/>
      <c r="K45" s="17"/>
    </row>
    <row r="46" spans="1:11" ht="15.75" customHeight="1">
      <c r="A46" s="87"/>
      <c r="B46" s="99"/>
      <c r="C46" s="89"/>
      <c r="D46" s="94"/>
      <c r="E46" s="90"/>
      <c r="F46" s="90"/>
      <c r="G46" s="90"/>
      <c r="H46" s="89">
        <v>4</v>
      </c>
      <c r="I46" s="92" t="s">
        <v>7</v>
      </c>
      <c r="J46" s="91"/>
      <c r="K46" s="17"/>
    </row>
    <row r="47" spans="1:11" ht="15.75" customHeight="1">
      <c r="A47" s="86" t="s">
        <v>19</v>
      </c>
      <c r="B47" s="89"/>
      <c r="C47" s="89"/>
      <c r="D47" s="86" t="s">
        <v>20</v>
      </c>
      <c r="E47" s="90"/>
      <c r="F47" s="90"/>
      <c r="G47" s="90"/>
      <c r="H47" s="89">
        <v>5</v>
      </c>
      <c r="I47" s="90" t="s">
        <v>8</v>
      </c>
      <c r="J47" s="91"/>
      <c r="K47" s="17"/>
    </row>
    <row r="48" spans="1:11" ht="15.75" customHeight="1">
      <c r="A48" s="87">
        <v>1</v>
      </c>
      <c r="B48" s="91"/>
      <c r="C48" s="89"/>
      <c r="D48" s="89">
        <v>1</v>
      </c>
      <c r="E48" s="90" t="s">
        <v>16</v>
      </c>
      <c r="F48" s="91"/>
      <c r="G48" s="90"/>
      <c r="H48" s="89">
        <v>6</v>
      </c>
      <c r="I48" s="90" t="s">
        <v>10</v>
      </c>
      <c r="J48" s="91"/>
      <c r="K48" s="17"/>
    </row>
    <row r="49" spans="1:11" ht="15.75" customHeight="1">
      <c r="A49" s="87">
        <v>2</v>
      </c>
      <c r="B49" s="88"/>
      <c r="C49" s="89"/>
      <c r="D49" s="89">
        <v>2</v>
      </c>
      <c r="E49" s="90" t="s">
        <v>18</v>
      </c>
      <c r="F49" s="88"/>
      <c r="G49" s="90"/>
      <c r="H49" s="89">
        <v>7</v>
      </c>
      <c r="I49" s="90" t="s">
        <v>10</v>
      </c>
      <c r="J49" s="91"/>
      <c r="K49" s="17"/>
    </row>
    <row r="50" spans="1:11" ht="15.75" customHeight="1">
      <c r="A50" s="87">
        <v>3</v>
      </c>
      <c r="B50" s="91"/>
      <c r="C50" s="89"/>
      <c r="D50" s="89">
        <v>3</v>
      </c>
      <c r="E50" s="90" t="s">
        <v>18</v>
      </c>
      <c r="F50" s="91"/>
      <c r="G50" s="90"/>
      <c r="H50" s="95"/>
      <c r="I50" s="95"/>
      <c r="J50" s="95"/>
      <c r="K50" s="17"/>
    </row>
    <row r="51" spans="1:11" ht="15.75" customHeight="1">
      <c r="A51" s="87">
        <v>4</v>
      </c>
      <c r="B51" s="91"/>
      <c r="C51" s="89"/>
      <c r="D51" s="89"/>
      <c r="E51" s="90"/>
      <c r="F51" s="98"/>
      <c r="G51" s="90"/>
      <c r="H51" s="89"/>
      <c r="I51" s="90"/>
      <c r="J51" s="90"/>
      <c r="K51" s="17"/>
    </row>
    <row r="52" spans="1:10" ht="15.75" customHeight="1">
      <c r="A52" s="95"/>
      <c r="B52" s="95"/>
      <c r="C52" s="95"/>
      <c r="D52" s="87"/>
      <c r="E52" s="95"/>
      <c r="F52" s="90"/>
      <c r="G52" s="95"/>
      <c r="H52" s="86" t="s">
        <v>21</v>
      </c>
      <c r="I52" s="90"/>
      <c r="J52" s="91"/>
    </row>
    <row r="53" spans="1:10" ht="15.75" customHeight="1">
      <c r="A53" s="86" t="s">
        <v>22</v>
      </c>
      <c r="B53" s="90"/>
      <c r="C53" s="89"/>
      <c r="D53" s="86" t="s">
        <v>23</v>
      </c>
      <c r="E53" s="90"/>
      <c r="F53" s="90"/>
      <c r="G53" s="90"/>
      <c r="H53" s="100"/>
      <c r="I53" s="100"/>
      <c r="J53" s="100"/>
    </row>
    <row r="54" spans="1:10" ht="15.75" customHeight="1">
      <c r="A54" s="87">
        <v>1</v>
      </c>
      <c r="B54" s="88"/>
      <c r="C54" s="89"/>
      <c r="D54" s="89">
        <v>1</v>
      </c>
      <c r="E54" s="90" t="s">
        <v>16</v>
      </c>
      <c r="F54" s="91"/>
      <c r="G54" s="90"/>
      <c r="H54" s="100"/>
      <c r="I54" s="90"/>
      <c r="J54" s="98"/>
    </row>
    <row r="55" spans="1:10" ht="15.75" customHeight="1">
      <c r="A55" s="87">
        <v>2</v>
      </c>
      <c r="B55" s="91"/>
      <c r="C55" s="89"/>
      <c r="D55" s="89">
        <v>2</v>
      </c>
      <c r="E55" s="90" t="s">
        <v>18</v>
      </c>
      <c r="F55" s="91"/>
      <c r="G55" s="90"/>
      <c r="H55" s="86" t="s">
        <v>256</v>
      </c>
      <c r="I55" s="90"/>
      <c r="J55" s="90"/>
    </row>
    <row r="56" spans="1:10" ht="15.75" customHeight="1">
      <c r="A56" s="87">
        <v>3</v>
      </c>
      <c r="B56" s="88"/>
      <c r="C56" s="89"/>
      <c r="D56" s="89">
        <v>3</v>
      </c>
      <c r="E56" s="90" t="s">
        <v>18</v>
      </c>
      <c r="F56" s="91"/>
      <c r="G56" s="90"/>
      <c r="H56" s="89">
        <v>1</v>
      </c>
      <c r="I56" s="90" t="s">
        <v>257</v>
      </c>
      <c r="J56" s="91"/>
    </row>
    <row r="57" spans="1:10" ht="15.75" customHeight="1">
      <c r="A57" s="87">
        <v>4</v>
      </c>
      <c r="B57" s="96"/>
      <c r="C57" s="89"/>
      <c r="D57" s="89">
        <v>4</v>
      </c>
      <c r="E57" s="90" t="s">
        <v>8</v>
      </c>
      <c r="F57" s="101"/>
      <c r="G57" s="90"/>
      <c r="H57" s="89">
        <v>2</v>
      </c>
      <c r="I57" s="92" t="s">
        <v>258</v>
      </c>
      <c r="J57" s="91"/>
    </row>
    <row r="58" spans="1:10" ht="15.75" customHeight="1">
      <c r="A58" s="87">
        <v>5</v>
      </c>
      <c r="B58" s="91"/>
      <c r="C58" s="89"/>
      <c r="D58" s="90"/>
      <c r="E58" s="90"/>
      <c r="F58" s="90"/>
      <c r="G58" s="90"/>
      <c r="H58" s="89">
        <v>3</v>
      </c>
      <c r="I58" s="92" t="s">
        <v>259</v>
      </c>
      <c r="J58" s="91"/>
    </row>
    <row r="59" spans="1:10" ht="15.75" customHeight="1">
      <c r="A59" s="87">
        <v>6</v>
      </c>
      <c r="B59" s="91"/>
      <c r="C59" s="89"/>
      <c r="D59" s="86" t="s">
        <v>24</v>
      </c>
      <c r="E59" s="90"/>
      <c r="F59" s="88"/>
      <c r="G59" s="90"/>
      <c r="H59" s="89">
        <v>4</v>
      </c>
      <c r="I59" s="92" t="s">
        <v>260</v>
      </c>
      <c r="J59" s="91"/>
    </row>
    <row r="60" spans="1:10" ht="15.75" customHeight="1">
      <c r="A60" s="87">
        <v>7</v>
      </c>
      <c r="B60" s="91"/>
      <c r="C60" s="95"/>
      <c r="D60" s="95"/>
      <c r="E60" s="95"/>
      <c r="F60" s="91"/>
      <c r="G60" s="95"/>
      <c r="H60" s="95"/>
      <c r="I60" s="95"/>
      <c r="J60" s="95"/>
    </row>
    <row r="61" spans="1:10" ht="15">
      <c r="A61" s="95"/>
      <c r="B61" s="95"/>
      <c r="C61" s="95"/>
      <c r="D61" s="95"/>
      <c r="E61" s="95"/>
      <c r="F61" s="95"/>
      <c r="G61" s="95"/>
      <c r="H61" s="95"/>
      <c r="I61" s="95"/>
      <c r="J61" s="95"/>
    </row>
    <row r="62" spans="1:10" ht="15">
      <c r="A62" s="95"/>
      <c r="B62" s="102" t="s">
        <v>290</v>
      </c>
      <c r="C62" s="95"/>
      <c r="D62" s="95"/>
      <c r="E62" s="95"/>
      <c r="F62" s="95"/>
      <c r="G62" s="95"/>
      <c r="H62" s="95"/>
      <c r="I62" s="95"/>
      <c r="J62" s="95"/>
    </row>
  </sheetData>
  <sheetProtection/>
  <mergeCells count="2">
    <mergeCell ref="A1:J1"/>
    <mergeCell ref="A2:J2"/>
  </mergeCells>
  <printOptions horizontalCentered="1"/>
  <pageMargins left="0.48" right="0.4" top="0.75" bottom="0.5" header="0.5" footer="0.5"/>
  <pageSetup horizontalDpi="1200" verticalDpi="1200" orientation="portrait" paperSize="17" scale="70" r:id="rId2"/>
  <headerFooter alignWithMargins="0">
    <oddHeader>&amp;L&amp;G</oddHeader>
    <oddFooter>&amp;C&amp;G</oddFooter>
  </headerFooter>
  <colBreaks count="1" manualBreakCount="1">
    <brk id="10" max="65535" man="1"/>
  </col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7" customWidth="1"/>
    <col min="2" max="2" width="27.421875" style="13" customWidth="1"/>
    <col min="3" max="3" width="63.140625" style="13" customWidth="1"/>
    <col min="4" max="5" width="11.00390625" style="13" customWidth="1"/>
    <col min="6" max="6" width="14.140625" style="13" customWidth="1"/>
    <col min="7" max="16384" width="9.140625" style="13" customWidth="1"/>
  </cols>
  <sheetData>
    <row r="1" spans="2:6" ht="26.25">
      <c r="B1" s="56" t="s">
        <v>178</v>
      </c>
      <c r="C1" s="56"/>
      <c r="D1" s="56"/>
      <c r="E1" s="56"/>
      <c r="F1" s="56"/>
    </row>
    <row r="2" spans="2:6" ht="20.25">
      <c r="B2" s="58" t="s">
        <v>202</v>
      </c>
      <c r="C2" s="58"/>
      <c r="D2" s="58"/>
      <c r="E2" s="58"/>
      <c r="F2" s="58"/>
    </row>
    <row r="3" spans="2:6" ht="6.75" customHeight="1">
      <c r="B3" s="62"/>
      <c r="C3" s="62"/>
      <c r="D3" s="62"/>
      <c r="E3" s="62"/>
      <c r="F3" s="62"/>
    </row>
    <row r="4" spans="2:6" ht="29.25" customHeight="1" thickBot="1">
      <c r="B4" s="59" t="s">
        <v>210</v>
      </c>
      <c r="C4" s="59" t="s">
        <v>211</v>
      </c>
      <c r="D4" s="103" t="s">
        <v>251</v>
      </c>
      <c r="E4" s="103" t="s">
        <v>250</v>
      </c>
      <c r="F4" s="103" t="s">
        <v>248</v>
      </c>
    </row>
    <row r="5" spans="2:6" ht="25.5" customHeight="1">
      <c r="B5" s="104" t="s">
        <v>193</v>
      </c>
      <c r="C5" s="49" t="s">
        <v>293</v>
      </c>
      <c r="D5" s="105"/>
      <c r="E5" s="105"/>
      <c r="F5" s="106"/>
    </row>
    <row r="6" spans="2:6" ht="25.5" customHeight="1">
      <c r="B6" s="107" t="s">
        <v>36</v>
      </c>
      <c r="C6" s="49" t="s">
        <v>293</v>
      </c>
      <c r="D6" s="108"/>
      <c r="E6" s="108"/>
      <c r="F6" s="109"/>
    </row>
    <row r="7" spans="2:6" ht="25.5" customHeight="1">
      <c r="B7" s="107" t="s">
        <v>39</v>
      </c>
      <c r="C7" s="49" t="s">
        <v>293</v>
      </c>
      <c r="D7" s="108"/>
      <c r="E7" s="108"/>
      <c r="F7" s="109"/>
    </row>
    <row r="8" spans="2:6" ht="25.5" customHeight="1">
      <c r="B8" s="107" t="s">
        <v>197</v>
      </c>
      <c r="C8" s="49" t="s">
        <v>293</v>
      </c>
      <c r="D8" s="108"/>
      <c r="E8" s="108"/>
      <c r="F8" s="52"/>
    </row>
    <row r="9" spans="2:6" ht="25.5" customHeight="1">
      <c r="B9" s="107" t="s">
        <v>198</v>
      </c>
      <c r="C9" s="49" t="s">
        <v>293</v>
      </c>
      <c r="D9" s="108"/>
      <c r="E9" s="108"/>
      <c r="F9" s="52"/>
    </row>
    <row r="10" spans="2:6" ht="25.5" customHeight="1">
      <c r="B10" s="84" t="s">
        <v>192</v>
      </c>
      <c r="C10" s="49" t="s">
        <v>291</v>
      </c>
      <c r="D10" s="110"/>
      <c r="E10" s="110"/>
      <c r="F10" s="109"/>
    </row>
    <row r="11" spans="2:6" ht="25.5" customHeight="1">
      <c r="B11" s="84" t="s">
        <v>194</v>
      </c>
      <c r="C11" s="49" t="s">
        <v>292</v>
      </c>
      <c r="D11" s="110"/>
      <c r="E11" s="110"/>
      <c r="F11" s="109"/>
    </row>
    <row r="12" spans="2:6" ht="25.5" customHeight="1">
      <c r="B12" s="107" t="s">
        <v>37</v>
      </c>
      <c r="C12" s="49" t="s">
        <v>293</v>
      </c>
      <c r="D12" s="108"/>
      <c r="E12" s="108"/>
      <c r="F12" s="109"/>
    </row>
    <row r="13" spans="2:6" ht="25.5" customHeight="1">
      <c r="B13" s="107" t="s">
        <v>196</v>
      </c>
      <c r="C13" s="49" t="s">
        <v>293</v>
      </c>
      <c r="D13" s="108"/>
      <c r="E13" s="108"/>
      <c r="F13" s="109"/>
    </row>
    <row r="14" spans="2:6" ht="25.5" customHeight="1">
      <c r="B14" s="107" t="s">
        <v>40</v>
      </c>
      <c r="C14" s="49" t="s">
        <v>293</v>
      </c>
      <c r="D14" s="108"/>
      <c r="E14" s="108"/>
      <c r="F14" s="109"/>
    </row>
    <row r="15" spans="2:6" ht="25.5" customHeight="1">
      <c r="B15" s="107" t="s">
        <v>249</v>
      </c>
      <c r="C15" s="49" t="s">
        <v>293</v>
      </c>
      <c r="D15" s="108"/>
      <c r="E15" s="108"/>
      <c r="F15" s="109"/>
    </row>
    <row r="16" spans="2:6" ht="25.5" customHeight="1">
      <c r="B16" s="52" t="s">
        <v>242</v>
      </c>
      <c r="C16" s="49" t="s">
        <v>293</v>
      </c>
      <c r="D16" s="110"/>
      <c r="E16" s="110"/>
      <c r="F16" s="109"/>
    </row>
    <row r="17" spans="2:7" ht="25.5" customHeight="1">
      <c r="B17" s="107" t="s">
        <v>200</v>
      </c>
      <c r="C17" s="49" t="s">
        <v>293</v>
      </c>
      <c r="D17" s="108"/>
      <c r="E17" s="108"/>
      <c r="F17" s="52"/>
      <c r="G17" s="16"/>
    </row>
    <row r="18" spans="2:7" ht="25.5" customHeight="1">
      <c r="B18" s="107" t="s">
        <v>201</v>
      </c>
      <c r="C18" s="49" t="s">
        <v>293</v>
      </c>
      <c r="D18" s="108"/>
      <c r="E18" s="108"/>
      <c r="F18" s="52"/>
      <c r="G18" s="16"/>
    </row>
    <row r="19" spans="2:7" ht="25.5" customHeight="1">
      <c r="B19" s="84" t="s">
        <v>195</v>
      </c>
      <c r="C19" s="111" t="s">
        <v>88</v>
      </c>
      <c r="D19" s="112"/>
      <c r="E19" s="112"/>
      <c r="F19" s="109"/>
      <c r="G19" s="16"/>
    </row>
    <row r="20" spans="2:7" ht="25.5" customHeight="1">
      <c r="B20" s="52" t="s">
        <v>234</v>
      </c>
      <c r="C20" s="111" t="s">
        <v>235</v>
      </c>
      <c r="D20" s="112"/>
      <c r="E20" s="112"/>
      <c r="F20" s="109"/>
      <c r="G20" s="16"/>
    </row>
    <row r="21" spans="2:7" ht="25.5" customHeight="1">
      <c r="B21" s="84" t="s">
        <v>215</v>
      </c>
      <c r="C21" s="111" t="s">
        <v>160</v>
      </c>
      <c r="D21" s="112"/>
      <c r="E21" s="112"/>
      <c r="F21" s="109"/>
      <c r="G21" s="16"/>
    </row>
    <row r="22" spans="2:7" ht="25.5" customHeight="1">
      <c r="B22" s="84" t="s">
        <v>191</v>
      </c>
      <c r="C22" s="49" t="s">
        <v>212</v>
      </c>
      <c r="D22" s="110"/>
      <c r="E22" s="110"/>
      <c r="F22" s="109"/>
      <c r="G22" s="16"/>
    </row>
    <row r="23" spans="2:7" ht="25.5" customHeight="1">
      <c r="B23" s="84" t="s">
        <v>199</v>
      </c>
      <c r="C23" s="111" t="s">
        <v>213</v>
      </c>
      <c r="D23" s="112"/>
      <c r="E23" s="112"/>
      <c r="F23" s="109"/>
      <c r="G23" s="16"/>
    </row>
    <row r="24" spans="2:7" ht="25.5" customHeight="1">
      <c r="B24" s="84" t="s">
        <v>35</v>
      </c>
      <c r="C24" s="111" t="s">
        <v>214</v>
      </c>
      <c r="D24" s="112"/>
      <c r="E24" s="112"/>
      <c r="F24" s="109"/>
      <c r="G24" s="16"/>
    </row>
    <row r="25" ht="12.75">
      <c r="G25" s="16"/>
    </row>
    <row r="26" ht="12.75">
      <c r="G26" s="16"/>
    </row>
    <row r="27" ht="12.75">
      <c r="G27" s="16"/>
    </row>
    <row r="28" ht="12.75">
      <c r="G28" s="16"/>
    </row>
    <row r="29" ht="12.75">
      <c r="G29" s="16"/>
    </row>
    <row r="30" ht="12.75">
      <c r="G30" s="16"/>
    </row>
    <row r="31" ht="12.75">
      <c r="G31" s="16"/>
    </row>
  </sheetData>
  <sheetProtection/>
  <mergeCells count="2">
    <mergeCell ref="B1:F1"/>
    <mergeCell ref="B2:F2"/>
  </mergeCells>
  <printOptions horizontalCentered="1"/>
  <pageMargins left="0.42" right="0.39" top="0.52" bottom="0.38" header="0.41" footer="0.25"/>
  <pageSetup horizontalDpi="1200" verticalDpi="1200" orientation="landscape" scale="85" r:id="rId2"/>
  <headerFooter alignWithMargins="0">
    <oddHeader>&amp;L&amp;G</oddHeader>
    <oddFooter>&amp;C&amp;G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0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3" customWidth="1"/>
    <col min="2" max="2" width="6.140625" style="13" customWidth="1"/>
    <col min="3" max="3" width="8.140625" style="13" customWidth="1"/>
    <col min="4" max="4" width="16.57421875" style="13" customWidth="1"/>
    <col min="5" max="5" width="16.28125" style="13" customWidth="1"/>
    <col min="6" max="6" width="17.421875" style="13" customWidth="1"/>
    <col min="7" max="7" width="9.140625" style="13" customWidth="1"/>
    <col min="8" max="8" width="18.00390625" style="13" customWidth="1"/>
    <col min="9" max="9" width="12.8515625" style="17" customWidth="1"/>
    <col min="10" max="16384" width="9.140625" style="13" customWidth="1"/>
  </cols>
  <sheetData>
    <row r="1" spans="2:9" ht="20.25">
      <c r="B1" s="57" t="s">
        <v>178</v>
      </c>
      <c r="C1" s="57"/>
      <c r="D1" s="57"/>
      <c r="E1" s="57"/>
      <c r="F1" s="57"/>
      <c r="G1" s="57"/>
      <c r="H1" s="57"/>
      <c r="I1" s="57"/>
    </row>
    <row r="2" spans="2:9" ht="9" customHeight="1">
      <c r="B2" s="57"/>
      <c r="C2" s="57"/>
      <c r="D2" s="57"/>
      <c r="E2" s="57"/>
      <c r="F2" s="57"/>
      <c r="G2" s="57"/>
      <c r="H2" s="57"/>
      <c r="I2" s="57"/>
    </row>
    <row r="3" spans="2:9" ht="12.75">
      <c r="B3" s="113"/>
      <c r="C3" s="113"/>
      <c r="D3" s="113"/>
      <c r="E3" s="114"/>
      <c r="F3" s="115"/>
      <c r="G3" s="113"/>
      <c r="H3" s="116" t="s">
        <v>41</v>
      </c>
      <c r="I3" s="116"/>
    </row>
    <row r="4" spans="2:9" ht="12.75">
      <c r="B4" s="117"/>
      <c r="C4" s="117"/>
      <c r="D4" s="117"/>
      <c r="E4" s="118" t="s">
        <v>46</v>
      </c>
      <c r="F4" s="119"/>
      <c r="G4" s="117"/>
      <c r="H4" s="120" t="s">
        <v>42</v>
      </c>
      <c r="I4" s="120" t="s">
        <v>82</v>
      </c>
    </row>
    <row r="5" spans="2:9" ht="13.5" thickBot="1">
      <c r="B5" s="121" t="s">
        <v>43</v>
      </c>
      <c r="C5" s="121" t="s">
        <v>44</v>
      </c>
      <c r="D5" s="121" t="s">
        <v>45</v>
      </c>
      <c r="E5" s="59" t="s">
        <v>80</v>
      </c>
      <c r="F5" s="59" t="s">
        <v>81</v>
      </c>
      <c r="G5" s="121" t="s">
        <v>47</v>
      </c>
      <c r="H5" s="121" t="s">
        <v>48</v>
      </c>
      <c r="I5" s="121" t="s">
        <v>83</v>
      </c>
    </row>
    <row r="6" spans="2:9" ht="15">
      <c r="B6" s="122">
        <v>1</v>
      </c>
      <c r="C6" s="124"/>
      <c r="D6" s="124"/>
      <c r="E6" s="72"/>
      <c r="F6" s="72"/>
      <c r="G6" s="124"/>
      <c r="H6" s="125"/>
      <c r="I6" s="124"/>
    </row>
    <row r="7" spans="2:9" ht="15">
      <c r="B7" s="123">
        <f aca="true" t="shared" si="0" ref="B7:B38">+B6+1</f>
        <v>2</v>
      </c>
      <c r="C7" s="40"/>
      <c r="D7" s="40"/>
      <c r="E7" s="74"/>
      <c r="F7" s="74"/>
      <c r="G7" s="40"/>
      <c r="H7" s="126"/>
      <c r="I7" s="124"/>
    </row>
    <row r="8" spans="2:9" ht="15">
      <c r="B8" s="123">
        <f t="shared" si="0"/>
        <v>3</v>
      </c>
      <c r="C8" s="40"/>
      <c r="D8" s="40"/>
      <c r="E8" s="107"/>
      <c r="F8" s="107"/>
      <c r="G8" s="40"/>
      <c r="H8" s="126"/>
      <c r="I8" s="124"/>
    </row>
    <row r="9" spans="2:9" ht="15">
      <c r="B9" s="123">
        <f t="shared" si="0"/>
        <v>4</v>
      </c>
      <c r="C9" s="40"/>
      <c r="D9" s="40"/>
      <c r="E9" s="77"/>
      <c r="F9" s="77"/>
      <c r="G9" s="40"/>
      <c r="H9" s="126"/>
      <c r="I9" s="124"/>
    </row>
    <row r="10" spans="2:9" ht="15">
      <c r="B10" s="123">
        <f t="shared" si="0"/>
        <v>5</v>
      </c>
      <c r="C10" s="40"/>
      <c r="D10" s="40"/>
      <c r="E10" s="74"/>
      <c r="F10" s="74"/>
      <c r="G10" s="40"/>
      <c r="H10" s="126"/>
      <c r="I10" s="124"/>
    </row>
    <row r="11" spans="2:9" ht="15">
      <c r="B11" s="123">
        <f t="shared" si="0"/>
        <v>6</v>
      </c>
      <c r="C11" s="40"/>
      <c r="D11" s="40"/>
      <c r="E11" s="107"/>
      <c r="F11" s="107"/>
      <c r="G11" s="40"/>
      <c r="H11" s="126"/>
      <c r="I11" s="124"/>
    </row>
    <row r="12" spans="2:9" ht="15">
      <c r="B12" s="123">
        <f t="shared" si="0"/>
        <v>7</v>
      </c>
      <c r="C12" s="40"/>
      <c r="D12" s="40"/>
      <c r="E12" s="74"/>
      <c r="F12" s="74"/>
      <c r="G12" s="40"/>
      <c r="H12" s="126"/>
      <c r="I12" s="124"/>
    </row>
    <row r="13" spans="2:9" ht="15">
      <c r="B13" s="123">
        <f t="shared" si="0"/>
        <v>8</v>
      </c>
      <c r="C13" s="40"/>
      <c r="D13" s="40"/>
      <c r="E13" s="74"/>
      <c r="F13" s="74"/>
      <c r="G13" s="40"/>
      <c r="H13" s="126"/>
      <c r="I13" s="124"/>
    </row>
    <row r="14" spans="2:9" ht="15">
      <c r="B14" s="123">
        <f t="shared" si="0"/>
        <v>9</v>
      </c>
      <c r="C14" s="40"/>
      <c r="D14" s="40"/>
      <c r="E14" s="74"/>
      <c r="F14" s="74"/>
      <c r="G14" s="40"/>
      <c r="H14" s="126"/>
      <c r="I14" s="124"/>
    </row>
    <row r="15" spans="2:10" ht="15">
      <c r="B15" s="123">
        <f t="shared" si="0"/>
        <v>10</v>
      </c>
      <c r="C15" s="40"/>
      <c r="D15" s="40"/>
      <c r="E15" s="74"/>
      <c r="F15" s="74"/>
      <c r="G15" s="40"/>
      <c r="H15" s="126"/>
      <c r="I15" s="124"/>
      <c r="J15" s="18"/>
    </row>
    <row r="16" spans="2:10" ht="15">
      <c r="B16" s="123">
        <f t="shared" si="0"/>
        <v>11</v>
      </c>
      <c r="C16" s="40"/>
      <c r="D16" s="40"/>
      <c r="E16" s="74"/>
      <c r="F16" s="74"/>
      <c r="G16" s="40"/>
      <c r="H16" s="126"/>
      <c r="I16" s="124"/>
      <c r="J16" s="18"/>
    </row>
    <row r="17" spans="2:10" ht="15">
      <c r="B17" s="123">
        <f t="shared" si="0"/>
        <v>12</v>
      </c>
      <c r="C17" s="40"/>
      <c r="D17" s="40"/>
      <c r="E17" s="74"/>
      <c r="F17" s="74"/>
      <c r="G17" s="40"/>
      <c r="H17" s="126"/>
      <c r="I17" s="124"/>
      <c r="J17" s="18"/>
    </row>
    <row r="18" spans="2:9" ht="15">
      <c r="B18" s="123">
        <f t="shared" si="0"/>
        <v>13</v>
      </c>
      <c r="C18" s="40"/>
      <c r="D18" s="40"/>
      <c r="E18" s="74"/>
      <c r="F18" s="74"/>
      <c r="G18" s="40"/>
      <c r="H18" s="126"/>
      <c r="I18" s="40"/>
    </row>
    <row r="19" spans="2:9" ht="15">
      <c r="B19" s="123">
        <f t="shared" si="0"/>
        <v>14</v>
      </c>
      <c r="C19" s="40"/>
      <c r="D19" s="40"/>
      <c r="E19" s="74"/>
      <c r="F19" s="74"/>
      <c r="G19" s="40"/>
      <c r="H19" s="126"/>
      <c r="I19" s="40"/>
    </row>
    <row r="20" spans="2:10" ht="15">
      <c r="B20" s="123">
        <f t="shared" si="0"/>
        <v>15</v>
      </c>
      <c r="C20" s="40"/>
      <c r="D20" s="40"/>
      <c r="E20" s="74"/>
      <c r="F20" s="74"/>
      <c r="G20" s="40"/>
      <c r="H20" s="126"/>
      <c r="I20" s="40"/>
      <c r="J20" s="18"/>
    </row>
    <row r="21" spans="2:9" ht="15">
      <c r="B21" s="123">
        <f t="shared" si="0"/>
        <v>16</v>
      </c>
      <c r="C21" s="40"/>
      <c r="D21" s="40"/>
      <c r="E21" s="74"/>
      <c r="F21" s="74"/>
      <c r="G21" s="40"/>
      <c r="H21" s="126"/>
      <c r="I21" s="124"/>
    </row>
    <row r="22" spans="2:10" ht="15">
      <c r="B22" s="123">
        <f t="shared" si="0"/>
        <v>17</v>
      </c>
      <c r="C22" s="40"/>
      <c r="D22" s="40"/>
      <c r="E22" s="74"/>
      <c r="F22" s="74"/>
      <c r="G22" s="40"/>
      <c r="H22" s="126"/>
      <c r="I22" s="40"/>
      <c r="J22" s="18"/>
    </row>
    <row r="23" spans="2:9" ht="15">
      <c r="B23" s="123">
        <f t="shared" si="0"/>
        <v>18</v>
      </c>
      <c r="C23" s="40"/>
      <c r="D23" s="40"/>
      <c r="E23" s="74"/>
      <c r="F23" s="74"/>
      <c r="G23" s="40"/>
      <c r="H23" s="126"/>
      <c r="I23" s="124"/>
    </row>
    <row r="24" spans="2:10" ht="15">
      <c r="B24" s="123">
        <f t="shared" si="0"/>
        <v>19</v>
      </c>
      <c r="C24" s="40"/>
      <c r="D24" s="40"/>
      <c r="E24" s="74"/>
      <c r="F24" s="74"/>
      <c r="G24" s="40"/>
      <c r="H24" s="126"/>
      <c r="I24" s="40"/>
      <c r="J24" s="18"/>
    </row>
    <row r="25" spans="2:9" ht="15">
      <c r="B25" s="123">
        <f t="shared" si="0"/>
        <v>20</v>
      </c>
      <c r="C25" s="127"/>
      <c r="D25" s="128"/>
      <c r="E25" s="74"/>
      <c r="F25" s="77"/>
      <c r="G25" s="40"/>
      <c r="H25" s="107"/>
      <c r="I25" s="40"/>
    </row>
    <row r="26" spans="2:9" ht="15">
      <c r="B26" s="123">
        <f t="shared" si="0"/>
        <v>21</v>
      </c>
      <c r="C26" s="127"/>
      <c r="D26" s="128"/>
      <c r="E26" s="74"/>
      <c r="F26" s="74"/>
      <c r="G26" s="40"/>
      <c r="H26" s="107"/>
      <c r="I26" s="40"/>
    </row>
    <row r="27" spans="2:9" ht="15">
      <c r="B27" s="123">
        <f t="shared" si="0"/>
        <v>22</v>
      </c>
      <c r="C27" s="40"/>
      <c r="D27" s="40"/>
      <c r="E27" s="74"/>
      <c r="F27" s="74"/>
      <c r="G27" s="40"/>
      <c r="H27" s="107"/>
      <c r="I27" s="40"/>
    </row>
    <row r="28" spans="2:9" ht="15">
      <c r="B28" s="123">
        <f t="shared" si="0"/>
        <v>23</v>
      </c>
      <c r="C28" s="40"/>
      <c r="D28" s="40"/>
      <c r="E28" s="77"/>
      <c r="F28" s="74"/>
      <c r="G28" s="40"/>
      <c r="H28" s="107"/>
      <c r="I28" s="124"/>
    </row>
    <row r="29" spans="2:9" ht="15">
      <c r="B29" s="123">
        <f t="shared" si="0"/>
        <v>24</v>
      </c>
      <c r="C29" s="127"/>
      <c r="D29" s="128"/>
      <c r="E29" s="74"/>
      <c r="F29" s="74"/>
      <c r="G29" s="40"/>
      <c r="H29" s="107"/>
      <c r="I29" s="124"/>
    </row>
    <row r="30" spans="2:9" ht="15">
      <c r="B30" s="123">
        <f t="shared" si="0"/>
        <v>25</v>
      </c>
      <c r="C30" s="40"/>
      <c r="D30" s="40"/>
      <c r="E30" s="74"/>
      <c r="F30" s="74"/>
      <c r="G30" s="40"/>
      <c r="H30" s="126"/>
      <c r="I30" s="40"/>
    </row>
    <row r="31" spans="2:9" ht="15">
      <c r="B31" s="123">
        <f t="shared" si="0"/>
        <v>26</v>
      </c>
      <c r="C31" s="40"/>
      <c r="D31" s="40"/>
      <c r="E31" s="74"/>
      <c r="F31" s="74"/>
      <c r="G31" s="40"/>
      <c r="H31" s="107"/>
      <c r="I31" s="40"/>
    </row>
    <row r="32" spans="2:9" ht="15">
      <c r="B32" s="123">
        <f t="shared" si="0"/>
        <v>27</v>
      </c>
      <c r="C32" s="40"/>
      <c r="D32" s="40"/>
      <c r="E32" s="77"/>
      <c r="F32" s="77"/>
      <c r="G32" s="40"/>
      <c r="H32" s="107"/>
      <c r="I32" s="40"/>
    </row>
    <row r="33" spans="2:10" ht="15">
      <c r="B33" s="123">
        <f t="shared" si="0"/>
        <v>28</v>
      </c>
      <c r="C33" s="40"/>
      <c r="D33" s="40"/>
      <c r="E33" s="74"/>
      <c r="F33" s="74"/>
      <c r="G33" s="40"/>
      <c r="H33" s="107"/>
      <c r="I33" s="124"/>
      <c r="J33" s="18"/>
    </row>
    <row r="34" spans="2:9" ht="15">
      <c r="B34" s="123">
        <f t="shared" si="0"/>
        <v>29</v>
      </c>
      <c r="C34" s="40"/>
      <c r="D34" s="40"/>
      <c r="E34" s="74"/>
      <c r="F34" s="74"/>
      <c r="G34" s="40"/>
      <c r="H34" s="107"/>
      <c r="I34" s="124"/>
    </row>
    <row r="35" spans="2:9" ht="15">
      <c r="B35" s="123">
        <f t="shared" si="0"/>
        <v>30</v>
      </c>
      <c r="C35" s="40"/>
      <c r="D35" s="40"/>
      <c r="E35" s="74"/>
      <c r="F35" s="74"/>
      <c r="G35" s="40"/>
      <c r="H35" s="126"/>
      <c r="I35" s="40"/>
    </row>
    <row r="36" spans="2:9" ht="15">
      <c r="B36" s="123">
        <f t="shared" si="0"/>
        <v>31</v>
      </c>
      <c r="C36" s="40"/>
      <c r="D36" s="40"/>
      <c r="E36" s="77"/>
      <c r="F36" s="77"/>
      <c r="G36" s="40"/>
      <c r="H36" s="126"/>
      <c r="I36" s="40"/>
    </row>
    <row r="37" spans="2:9" ht="15">
      <c r="B37" s="123">
        <f t="shared" si="0"/>
        <v>32</v>
      </c>
      <c r="C37" s="40"/>
      <c r="D37" s="128"/>
      <c r="E37" s="74"/>
      <c r="F37" s="74"/>
      <c r="G37" s="40"/>
      <c r="H37" s="107"/>
      <c r="I37" s="40"/>
    </row>
    <row r="38" spans="2:9" ht="15">
      <c r="B38" s="123">
        <f t="shared" si="0"/>
        <v>33</v>
      </c>
      <c r="C38" s="40"/>
      <c r="D38" s="40"/>
      <c r="E38" s="74"/>
      <c r="F38" s="74"/>
      <c r="G38" s="40"/>
      <c r="H38" s="107"/>
      <c r="I38" s="40"/>
    </row>
    <row r="39" spans="2:9" ht="15">
      <c r="B39" s="123">
        <f aca="true" t="shared" si="1" ref="B39:B102">+B38+1</f>
        <v>34</v>
      </c>
      <c r="C39" s="40"/>
      <c r="D39" s="40"/>
      <c r="E39" s="74"/>
      <c r="F39" s="74"/>
      <c r="G39" s="40"/>
      <c r="H39" s="107"/>
      <c r="I39" s="40"/>
    </row>
    <row r="40" spans="2:9" ht="15">
      <c r="B40" s="123">
        <f t="shared" si="1"/>
        <v>35</v>
      </c>
      <c r="C40" s="40"/>
      <c r="D40" s="40"/>
      <c r="E40" s="74"/>
      <c r="F40" s="74"/>
      <c r="G40" s="40"/>
      <c r="H40" s="126"/>
      <c r="I40" s="124"/>
    </row>
    <row r="41" spans="2:9" ht="15">
      <c r="B41" s="123">
        <f t="shared" si="1"/>
        <v>36</v>
      </c>
      <c r="C41" s="127"/>
      <c r="D41" s="128"/>
      <c r="E41" s="74"/>
      <c r="F41" s="74"/>
      <c r="G41" s="40"/>
      <c r="H41" s="107"/>
      <c r="I41" s="124"/>
    </row>
    <row r="42" spans="2:9" ht="15">
      <c r="B42" s="123">
        <f t="shared" si="1"/>
        <v>37</v>
      </c>
      <c r="C42" s="40"/>
      <c r="D42" s="40"/>
      <c r="E42" s="77"/>
      <c r="F42" s="74"/>
      <c r="G42" s="40"/>
      <c r="H42" s="107"/>
      <c r="I42" s="124"/>
    </row>
    <row r="43" spans="2:9" ht="15">
      <c r="B43" s="123">
        <f t="shared" si="1"/>
        <v>38</v>
      </c>
      <c r="C43" s="40"/>
      <c r="D43" s="40"/>
      <c r="E43" s="74"/>
      <c r="F43" s="74"/>
      <c r="G43" s="40"/>
      <c r="H43" s="107"/>
      <c r="I43" s="40"/>
    </row>
    <row r="44" spans="2:9" ht="15">
      <c r="B44" s="123">
        <f t="shared" si="1"/>
        <v>39</v>
      </c>
      <c r="C44" s="127"/>
      <c r="D44" s="128"/>
      <c r="E44" s="74"/>
      <c r="F44" s="74"/>
      <c r="G44" s="40"/>
      <c r="H44" s="107"/>
      <c r="I44" s="40"/>
    </row>
    <row r="45" spans="2:9" ht="15">
      <c r="B45" s="123">
        <f t="shared" si="1"/>
        <v>40</v>
      </c>
      <c r="C45" s="127"/>
      <c r="D45" s="128"/>
      <c r="E45" s="74"/>
      <c r="F45" s="74"/>
      <c r="G45" s="40"/>
      <c r="H45" s="107"/>
      <c r="I45" s="40"/>
    </row>
    <row r="46" spans="2:9" ht="15">
      <c r="B46" s="123">
        <f t="shared" si="1"/>
        <v>41</v>
      </c>
      <c r="C46" s="40"/>
      <c r="D46" s="40"/>
      <c r="E46" s="74"/>
      <c r="F46" s="74"/>
      <c r="G46" s="40"/>
      <c r="H46" s="126"/>
      <c r="I46" s="40"/>
    </row>
    <row r="47" spans="2:9" ht="15">
      <c r="B47" s="123">
        <f t="shared" si="1"/>
        <v>42</v>
      </c>
      <c r="C47" s="127"/>
      <c r="D47" s="128"/>
      <c r="E47" s="74"/>
      <c r="F47" s="74"/>
      <c r="G47" s="40"/>
      <c r="H47" s="107"/>
      <c r="I47" s="40"/>
    </row>
    <row r="48" spans="2:9" ht="15">
      <c r="B48" s="123">
        <f t="shared" si="1"/>
        <v>43</v>
      </c>
      <c r="C48" s="40"/>
      <c r="D48" s="40"/>
      <c r="E48" s="107"/>
      <c r="F48" s="107"/>
      <c r="G48" s="40"/>
      <c r="H48" s="107"/>
      <c r="I48" s="40"/>
    </row>
    <row r="49" spans="2:9" ht="15">
      <c r="B49" s="123">
        <f t="shared" si="1"/>
        <v>44</v>
      </c>
      <c r="C49" s="40"/>
      <c r="D49" s="40"/>
      <c r="E49" s="107"/>
      <c r="F49" s="107"/>
      <c r="G49" s="40"/>
      <c r="H49" s="107"/>
      <c r="I49" s="124"/>
    </row>
    <row r="50" spans="2:9" ht="15">
      <c r="B50" s="123">
        <f t="shared" si="1"/>
        <v>45</v>
      </c>
      <c r="C50" s="40"/>
      <c r="D50" s="40"/>
      <c r="E50" s="77"/>
      <c r="F50" s="77"/>
      <c r="G50" s="40"/>
      <c r="H50" s="107"/>
      <c r="I50" s="40"/>
    </row>
    <row r="51" spans="2:9" ht="15">
      <c r="B51" s="123">
        <f t="shared" si="1"/>
        <v>46</v>
      </c>
      <c r="C51" s="40"/>
      <c r="D51" s="40"/>
      <c r="E51" s="107"/>
      <c r="F51" s="107"/>
      <c r="G51" s="40"/>
      <c r="H51" s="107"/>
      <c r="I51" s="40"/>
    </row>
    <row r="52" spans="2:9" ht="15">
      <c r="B52" s="123">
        <f t="shared" si="1"/>
        <v>47</v>
      </c>
      <c r="C52" s="127"/>
      <c r="D52" s="128"/>
      <c r="E52" s="74"/>
      <c r="F52" s="74"/>
      <c r="G52" s="40"/>
      <c r="H52" s="107"/>
      <c r="I52" s="124"/>
    </row>
    <row r="53" spans="2:9" ht="15">
      <c r="B53" s="123">
        <f t="shared" si="1"/>
        <v>48</v>
      </c>
      <c r="C53" s="40"/>
      <c r="D53" s="40"/>
      <c r="E53" s="74"/>
      <c r="F53" s="74"/>
      <c r="G53" s="40"/>
      <c r="H53" s="126"/>
      <c r="I53" s="40"/>
    </row>
    <row r="54" spans="2:9" ht="15">
      <c r="B54" s="123">
        <f t="shared" si="1"/>
        <v>49</v>
      </c>
      <c r="C54" s="127"/>
      <c r="D54" s="128"/>
      <c r="E54" s="74"/>
      <c r="F54" s="74"/>
      <c r="G54" s="40"/>
      <c r="H54" s="107"/>
      <c r="I54" s="124"/>
    </row>
    <row r="55" spans="2:9" ht="15">
      <c r="B55" s="123">
        <f t="shared" si="1"/>
        <v>50</v>
      </c>
      <c r="C55" s="40"/>
      <c r="D55" s="40"/>
      <c r="E55" s="107"/>
      <c r="F55" s="107"/>
      <c r="G55" s="40"/>
      <c r="H55" s="107"/>
      <c r="I55" s="40"/>
    </row>
    <row r="56" spans="2:9" ht="15">
      <c r="B56" s="123">
        <f t="shared" si="1"/>
        <v>51</v>
      </c>
      <c r="C56" s="40"/>
      <c r="D56" s="40"/>
      <c r="E56" s="74"/>
      <c r="F56" s="77"/>
      <c r="G56" s="40"/>
      <c r="H56" s="126"/>
      <c r="I56" s="124"/>
    </row>
    <row r="57" spans="2:9" ht="15">
      <c r="B57" s="123">
        <f t="shared" si="1"/>
        <v>52</v>
      </c>
      <c r="C57" s="127"/>
      <c r="D57" s="128"/>
      <c r="E57" s="74"/>
      <c r="F57" s="74"/>
      <c r="G57" s="40"/>
      <c r="H57" s="107"/>
      <c r="I57" s="40"/>
    </row>
    <row r="58" spans="2:9" ht="15">
      <c r="B58" s="123">
        <f t="shared" si="1"/>
        <v>53</v>
      </c>
      <c r="C58" s="40"/>
      <c r="D58" s="40"/>
      <c r="E58" s="74"/>
      <c r="F58" s="74"/>
      <c r="G58" s="40"/>
      <c r="H58" s="107"/>
      <c r="I58" s="40"/>
    </row>
    <row r="59" spans="2:9" ht="15">
      <c r="B59" s="123">
        <f t="shared" si="1"/>
        <v>54</v>
      </c>
      <c r="C59" s="50"/>
      <c r="D59" s="50"/>
      <c r="E59" s="79"/>
      <c r="F59" s="79"/>
      <c r="G59" s="40"/>
      <c r="H59" s="126"/>
      <c r="I59" s="40"/>
    </row>
    <row r="60" spans="2:10" ht="15">
      <c r="B60" s="123">
        <f t="shared" si="1"/>
        <v>55</v>
      </c>
      <c r="C60" s="40"/>
      <c r="D60" s="40"/>
      <c r="E60" s="74"/>
      <c r="F60" s="74"/>
      <c r="G60" s="40"/>
      <c r="H60" s="107"/>
      <c r="I60" s="40"/>
      <c r="J60" s="18"/>
    </row>
    <row r="61" spans="2:10" ht="15">
      <c r="B61" s="123">
        <f t="shared" si="1"/>
        <v>56</v>
      </c>
      <c r="C61" s="40"/>
      <c r="D61" s="40"/>
      <c r="E61" s="74"/>
      <c r="F61" s="74"/>
      <c r="G61" s="40"/>
      <c r="H61" s="107"/>
      <c r="I61" s="124"/>
      <c r="J61" s="18"/>
    </row>
    <row r="62" spans="2:10" ht="15">
      <c r="B62" s="123">
        <f t="shared" si="1"/>
        <v>57</v>
      </c>
      <c r="C62" s="40"/>
      <c r="D62" s="40"/>
      <c r="E62" s="74"/>
      <c r="F62" s="77"/>
      <c r="G62" s="40"/>
      <c r="H62" s="107"/>
      <c r="I62" s="124"/>
      <c r="J62" s="18"/>
    </row>
    <row r="63" spans="2:10" ht="15">
      <c r="B63" s="123">
        <f t="shared" si="1"/>
        <v>58</v>
      </c>
      <c r="C63" s="40"/>
      <c r="D63" s="40"/>
      <c r="E63" s="74"/>
      <c r="F63" s="74"/>
      <c r="G63" s="40"/>
      <c r="H63" s="107"/>
      <c r="I63" s="124"/>
      <c r="J63" s="18"/>
    </row>
    <row r="64" spans="2:10" ht="15">
      <c r="B64" s="123">
        <f t="shared" si="1"/>
        <v>59</v>
      </c>
      <c r="C64" s="40"/>
      <c r="D64" s="40"/>
      <c r="E64" s="74"/>
      <c r="F64" s="74"/>
      <c r="G64" s="40"/>
      <c r="H64" s="126"/>
      <c r="I64" s="40"/>
      <c r="J64" s="18"/>
    </row>
    <row r="65" spans="2:9" ht="15">
      <c r="B65" s="123">
        <f t="shared" si="1"/>
        <v>60</v>
      </c>
      <c r="C65" s="40"/>
      <c r="D65" s="40"/>
      <c r="E65" s="74"/>
      <c r="F65" s="74"/>
      <c r="G65" s="40"/>
      <c r="H65" s="126"/>
      <c r="I65" s="40"/>
    </row>
    <row r="66" spans="2:9" ht="15">
      <c r="B66" s="123">
        <f t="shared" si="1"/>
        <v>61</v>
      </c>
      <c r="C66" s="40"/>
      <c r="D66" s="40"/>
      <c r="E66" s="74"/>
      <c r="F66" s="74"/>
      <c r="G66" s="40"/>
      <c r="H66" s="107"/>
      <c r="I66" s="40"/>
    </row>
    <row r="67" spans="2:9" ht="15">
      <c r="B67" s="123">
        <f t="shared" si="1"/>
        <v>62</v>
      </c>
      <c r="C67" s="40"/>
      <c r="D67" s="128"/>
      <c r="E67" s="74"/>
      <c r="F67" s="74"/>
      <c r="G67" s="40"/>
      <c r="H67" s="107"/>
      <c r="I67" s="124"/>
    </row>
    <row r="68" spans="2:10" ht="15">
      <c r="B68" s="123">
        <f t="shared" si="1"/>
        <v>63</v>
      </c>
      <c r="C68" s="40"/>
      <c r="D68" s="40"/>
      <c r="E68" s="74"/>
      <c r="F68" s="74"/>
      <c r="G68" s="40"/>
      <c r="H68" s="126"/>
      <c r="I68" s="124"/>
      <c r="J68" s="18"/>
    </row>
    <row r="69" spans="2:9" ht="15">
      <c r="B69" s="123">
        <f t="shared" si="1"/>
        <v>64</v>
      </c>
      <c r="C69" s="127"/>
      <c r="D69" s="128"/>
      <c r="E69" s="74"/>
      <c r="F69" s="74"/>
      <c r="G69" s="40"/>
      <c r="H69" s="107"/>
      <c r="I69" s="40"/>
    </row>
    <row r="70" spans="2:9" ht="15">
      <c r="B70" s="123">
        <f t="shared" si="1"/>
        <v>65</v>
      </c>
      <c r="C70" s="127"/>
      <c r="D70" s="128"/>
      <c r="E70" s="74"/>
      <c r="F70" s="74"/>
      <c r="G70" s="40"/>
      <c r="H70" s="107"/>
      <c r="I70" s="40"/>
    </row>
    <row r="71" spans="2:9" ht="15">
      <c r="B71" s="123">
        <f t="shared" si="1"/>
        <v>66</v>
      </c>
      <c r="C71" s="127"/>
      <c r="D71" s="128"/>
      <c r="E71" s="74"/>
      <c r="F71" s="74"/>
      <c r="G71" s="40"/>
      <c r="H71" s="107"/>
      <c r="I71" s="40"/>
    </row>
    <row r="72" spans="2:9" ht="15">
      <c r="B72" s="123">
        <f t="shared" si="1"/>
        <v>67</v>
      </c>
      <c r="C72" s="127"/>
      <c r="D72" s="128"/>
      <c r="E72" s="74"/>
      <c r="F72" s="74"/>
      <c r="G72" s="40"/>
      <c r="H72" s="107"/>
      <c r="I72" s="40"/>
    </row>
    <row r="73" spans="2:9" ht="15">
      <c r="B73" s="123">
        <f t="shared" si="1"/>
        <v>68</v>
      </c>
      <c r="C73" s="127"/>
      <c r="D73" s="128"/>
      <c r="E73" s="74"/>
      <c r="F73" s="74"/>
      <c r="G73" s="40"/>
      <c r="H73" s="107"/>
      <c r="I73" s="40"/>
    </row>
    <row r="74" spans="2:9" ht="15">
      <c r="B74" s="123">
        <f t="shared" si="1"/>
        <v>69</v>
      </c>
      <c r="C74" s="127"/>
      <c r="D74" s="128"/>
      <c r="E74" s="74"/>
      <c r="F74" s="74"/>
      <c r="G74" s="40"/>
      <c r="H74" s="107"/>
      <c r="I74" s="40"/>
    </row>
    <row r="75" spans="2:9" ht="15">
      <c r="B75" s="123">
        <f t="shared" si="1"/>
        <v>70</v>
      </c>
      <c r="C75" s="127"/>
      <c r="D75" s="128"/>
      <c r="E75" s="74"/>
      <c r="F75" s="74"/>
      <c r="G75" s="40"/>
      <c r="H75" s="107"/>
      <c r="I75" s="40"/>
    </row>
    <row r="76" spans="2:9" ht="15">
      <c r="B76" s="123">
        <f t="shared" si="1"/>
        <v>71</v>
      </c>
      <c r="C76" s="127"/>
      <c r="D76" s="128"/>
      <c r="E76" s="74"/>
      <c r="F76" s="74"/>
      <c r="G76" s="40"/>
      <c r="H76" s="107"/>
      <c r="I76" s="40"/>
    </row>
    <row r="77" spans="2:9" ht="15">
      <c r="B77" s="123">
        <f t="shared" si="1"/>
        <v>72</v>
      </c>
      <c r="C77" s="127"/>
      <c r="D77" s="128"/>
      <c r="E77" s="74"/>
      <c r="F77" s="74"/>
      <c r="G77" s="40"/>
      <c r="H77" s="107"/>
      <c r="I77" s="40"/>
    </row>
    <row r="78" spans="2:9" ht="15">
      <c r="B78" s="123">
        <f t="shared" si="1"/>
        <v>73</v>
      </c>
      <c r="C78" s="127"/>
      <c r="D78" s="128"/>
      <c r="E78" s="74"/>
      <c r="F78" s="74"/>
      <c r="G78" s="40"/>
      <c r="H78" s="107"/>
      <c r="I78" s="40"/>
    </row>
    <row r="79" spans="2:9" ht="15">
      <c r="B79" s="123">
        <f t="shared" si="1"/>
        <v>74</v>
      </c>
      <c r="C79" s="127"/>
      <c r="D79" s="128"/>
      <c r="E79" s="74"/>
      <c r="F79" s="74"/>
      <c r="G79" s="40"/>
      <c r="H79" s="107"/>
      <c r="I79" s="40"/>
    </row>
    <row r="80" spans="2:9" ht="15">
      <c r="B80" s="123">
        <f t="shared" si="1"/>
        <v>75</v>
      </c>
      <c r="C80" s="127"/>
      <c r="D80" s="128"/>
      <c r="E80" s="74"/>
      <c r="F80" s="74"/>
      <c r="G80" s="40"/>
      <c r="H80" s="107"/>
      <c r="I80" s="40"/>
    </row>
    <row r="81" spans="2:9" ht="15">
      <c r="B81" s="123">
        <f t="shared" si="1"/>
        <v>76</v>
      </c>
      <c r="C81" s="127"/>
      <c r="D81" s="128"/>
      <c r="E81" s="74"/>
      <c r="F81" s="74"/>
      <c r="G81" s="40"/>
      <c r="H81" s="107"/>
      <c r="I81" s="40"/>
    </row>
    <row r="82" spans="2:9" ht="15">
      <c r="B82" s="123">
        <f t="shared" si="1"/>
        <v>77</v>
      </c>
      <c r="C82" s="127"/>
      <c r="D82" s="128"/>
      <c r="E82" s="74"/>
      <c r="F82" s="74"/>
      <c r="G82" s="40"/>
      <c r="H82" s="107"/>
      <c r="I82" s="40"/>
    </row>
    <row r="83" spans="2:9" ht="15">
      <c r="B83" s="123">
        <f t="shared" si="1"/>
        <v>78</v>
      </c>
      <c r="C83" s="127"/>
      <c r="D83" s="128"/>
      <c r="E83" s="74"/>
      <c r="F83" s="74"/>
      <c r="G83" s="40"/>
      <c r="H83" s="107"/>
      <c r="I83" s="40"/>
    </row>
    <row r="84" spans="2:9" ht="15">
      <c r="B84" s="123">
        <f t="shared" si="1"/>
        <v>79</v>
      </c>
      <c r="C84" s="127"/>
      <c r="D84" s="128"/>
      <c r="E84" s="74"/>
      <c r="F84" s="74"/>
      <c r="G84" s="40"/>
      <c r="H84" s="107"/>
      <c r="I84" s="40"/>
    </row>
    <row r="85" spans="2:9" ht="15">
      <c r="B85" s="123">
        <f t="shared" si="1"/>
        <v>80</v>
      </c>
      <c r="C85" s="127"/>
      <c r="D85" s="128"/>
      <c r="E85" s="74"/>
      <c r="F85" s="74"/>
      <c r="G85" s="40"/>
      <c r="H85" s="107"/>
      <c r="I85" s="40"/>
    </row>
    <row r="86" spans="2:9" ht="15">
      <c r="B86" s="123">
        <f t="shared" si="1"/>
        <v>81</v>
      </c>
      <c r="C86" s="127"/>
      <c r="D86" s="128"/>
      <c r="E86" s="74"/>
      <c r="F86" s="74"/>
      <c r="G86" s="40"/>
      <c r="H86" s="107"/>
      <c r="I86" s="40"/>
    </row>
    <row r="87" spans="2:9" ht="15">
      <c r="B87" s="123">
        <f t="shared" si="1"/>
        <v>82</v>
      </c>
      <c r="C87" s="127"/>
      <c r="D87" s="128"/>
      <c r="E87" s="74"/>
      <c r="F87" s="74"/>
      <c r="G87" s="40"/>
      <c r="H87" s="107"/>
      <c r="I87" s="40"/>
    </row>
    <row r="88" spans="2:9" ht="15">
      <c r="B88" s="123">
        <f t="shared" si="1"/>
        <v>83</v>
      </c>
      <c r="C88" s="127"/>
      <c r="D88" s="128"/>
      <c r="E88" s="74"/>
      <c r="F88" s="74"/>
      <c r="G88" s="40"/>
      <c r="H88" s="107"/>
      <c r="I88" s="40"/>
    </row>
    <row r="89" spans="2:9" ht="15">
      <c r="B89" s="123">
        <f t="shared" si="1"/>
        <v>84</v>
      </c>
      <c r="C89" s="127"/>
      <c r="D89" s="128"/>
      <c r="E89" s="74"/>
      <c r="F89" s="74"/>
      <c r="G89" s="40"/>
      <c r="H89" s="107"/>
      <c r="I89" s="40"/>
    </row>
    <row r="90" spans="2:9" ht="15">
      <c r="B90" s="123">
        <f t="shared" si="1"/>
        <v>85</v>
      </c>
      <c r="C90" s="127"/>
      <c r="D90" s="128"/>
      <c r="E90" s="74"/>
      <c r="F90" s="74"/>
      <c r="G90" s="40"/>
      <c r="H90" s="107"/>
      <c r="I90" s="40"/>
    </row>
    <row r="91" spans="2:9" ht="15">
      <c r="B91" s="123">
        <f t="shared" si="1"/>
        <v>86</v>
      </c>
      <c r="C91" s="127"/>
      <c r="D91" s="128"/>
      <c r="E91" s="74"/>
      <c r="F91" s="74"/>
      <c r="G91" s="40"/>
      <c r="H91" s="107"/>
      <c r="I91" s="40"/>
    </row>
    <row r="92" spans="2:9" ht="15">
      <c r="B92" s="123">
        <f t="shared" si="1"/>
        <v>87</v>
      </c>
      <c r="C92" s="127"/>
      <c r="D92" s="128"/>
      <c r="E92" s="74"/>
      <c r="F92" s="74"/>
      <c r="G92" s="40"/>
      <c r="H92" s="107"/>
      <c r="I92" s="40"/>
    </row>
    <row r="93" spans="2:9" ht="15">
      <c r="B93" s="123">
        <f t="shared" si="1"/>
        <v>88</v>
      </c>
      <c r="C93" s="127"/>
      <c r="D93" s="128"/>
      <c r="E93" s="74"/>
      <c r="F93" s="74"/>
      <c r="G93" s="40"/>
      <c r="H93" s="107"/>
      <c r="I93" s="40"/>
    </row>
    <row r="94" spans="2:9" ht="15">
      <c r="B94" s="123">
        <f t="shared" si="1"/>
        <v>89</v>
      </c>
      <c r="C94" s="127"/>
      <c r="D94" s="128"/>
      <c r="E94" s="74"/>
      <c r="F94" s="74"/>
      <c r="G94" s="40"/>
      <c r="H94" s="107"/>
      <c r="I94" s="40"/>
    </row>
    <row r="95" spans="2:9" ht="15">
      <c r="B95" s="123">
        <f t="shared" si="1"/>
        <v>90</v>
      </c>
      <c r="C95" s="127"/>
      <c r="D95" s="128"/>
      <c r="E95" s="74"/>
      <c r="F95" s="74"/>
      <c r="G95" s="40"/>
      <c r="H95" s="107"/>
      <c r="I95" s="40"/>
    </row>
    <row r="96" spans="2:9" ht="15">
      <c r="B96" s="123">
        <f t="shared" si="1"/>
        <v>91</v>
      </c>
      <c r="C96" s="127"/>
      <c r="D96" s="128"/>
      <c r="E96" s="74"/>
      <c r="F96" s="74"/>
      <c r="G96" s="40"/>
      <c r="H96" s="107"/>
      <c r="I96" s="40"/>
    </row>
    <row r="97" spans="2:9" ht="15">
      <c r="B97" s="123">
        <f t="shared" si="1"/>
        <v>92</v>
      </c>
      <c r="C97" s="127"/>
      <c r="D97" s="128"/>
      <c r="E97" s="74"/>
      <c r="F97" s="74"/>
      <c r="G97" s="40"/>
      <c r="H97" s="107"/>
      <c r="I97" s="40"/>
    </row>
    <row r="98" spans="2:9" ht="15">
      <c r="B98" s="123">
        <f t="shared" si="1"/>
        <v>93</v>
      </c>
      <c r="C98" s="127"/>
      <c r="D98" s="128"/>
      <c r="E98" s="74"/>
      <c r="F98" s="74"/>
      <c r="G98" s="40"/>
      <c r="H98" s="107"/>
      <c r="I98" s="40"/>
    </row>
    <row r="99" spans="2:9" ht="15">
      <c r="B99" s="123">
        <f t="shared" si="1"/>
        <v>94</v>
      </c>
      <c r="C99" s="127"/>
      <c r="D99" s="128"/>
      <c r="E99" s="74"/>
      <c r="F99" s="74"/>
      <c r="G99" s="40"/>
      <c r="H99" s="107"/>
      <c r="I99" s="40"/>
    </row>
    <row r="100" spans="2:9" ht="15">
      <c r="B100" s="123">
        <f t="shared" si="1"/>
        <v>95</v>
      </c>
      <c r="C100" s="127"/>
      <c r="D100" s="128"/>
      <c r="E100" s="74"/>
      <c r="F100" s="74"/>
      <c r="G100" s="40"/>
      <c r="H100" s="107"/>
      <c r="I100" s="40"/>
    </row>
    <row r="101" spans="2:9" ht="15">
      <c r="B101" s="123">
        <f t="shared" si="1"/>
        <v>96</v>
      </c>
      <c r="C101" s="127"/>
      <c r="D101" s="128"/>
      <c r="E101" s="74"/>
      <c r="F101" s="74"/>
      <c r="G101" s="40"/>
      <c r="H101" s="107"/>
      <c r="I101" s="40"/>
    </row>
    <row r="102" spans="2:9" ht="15">
      <c r="B102" s="123">
        <f t="shared" si="1"/>
        <v>97</v>
      </c>
      <c r="C102" s="127"/>
      <c r="D102" s="128"/>
      <c r="E102" s="74"/>
      <c r="F102" s="74"/>
      <c r="G102" s="40"/>
      <c r="H102" s="107"/>
      <c r="I102" s="40"/>
    </row>
    <row r="103" spans="2:9" ht="15">
      <c r="B103" s="123">
        <f>+B102+1</f>
        <v>98</v>
      </c>
      <c r="C103" s="127"/>
      <c r="D103" s="128"/>
      <c r="E103" s="74"/>
      <c r="F103" s="74"/>
      <c r="G103" s="40"/>
      <c r="H103" s="107"/>
      <c r="I103" s="40"/>
    </row>
    <row r="104" spans="2:9" ht="15">
      <c r="B104" s="123">
        <f>+B103+1</f>
        <v>99</v>
      </c>
      <c r="C104" s="127"/>
      <c r="D104" s="128"/>
      <c r="E104" s="74"/>
      <c r="F104" s="74"/>
      <c r="G104" s="40"/>
      <c r="H104" s="107"/>
      <c r="I104" s="40"/>
    </row>
    <row r="105" spans="2:9" ht="15">
      <c r="B105" s="123">
        <f>+B104+1</f>
        <v>100</v>
      </c>
      <c r="C105" s="127"/>
      <c r="D105" s="128"/>
      <c r="E105" s="74"/>
      <c r="F105" s="74"/>
      <c r="G105" s="40"/>
      <c r="H105" s="107"/>
      <c r="I105" s="40"/>
    </row>
  </sheetData>
  <sheetProtection/>
  <mergeCells count="3">
    <mergeCell ref="E4:F4"/>
    <mergeCell ref="B1:I1"/>
    <mergeCell ref="B2:I2"/>
  </mergeCells>
  <printOptions horizontalCentered="1"/>
  <pageMargins left="0.5" right="0.5" top="1.25" bottom="1" header="0.5" footer="0.25"/>
  <pageSetup fitToHeight="0" horizontalDpi="1200" verticalDpi="1200" orientation="portrait" scale="85" r:id="rId2"/>
  <headerFooter alignWithMargins="0">
    <oddHeader>&amp;L&amp;G</oddHeader>
    <oddFooter>&amp;C&amp;G</oddFooter>
  </headerFooter>
  <rowBreaks count="1" manualBreakCount="1">
    <brk id="55" max="255" man="1"/>
  </rowBreak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N2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3.57421875" style="0" customWidth="1"/>
  </cols>
  <sheetData>
    <row r="1" spans="3:12" ht="20.25">
      <c r="C1" s="57" t="s">
        <v>178</v>
      </c>
      <c r="D1" s="57"/>
      <c r="E1" s="57"/>
      <c r="F1" s="57"/>
      <c r="G1" s="57"/>
      <c r="H1" s="57"/>
      <c r="I1" s="57"/>
      <c r="J1" s="57"/>
      <c r="K1" s="57"/>
      <c r="L1" s="57"/>
    </row>
    <row r="2" spans="3:12" ht="13.5" thickBot="1"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3:12" ht="15.75" customHeight="1" thickBot="1">
      <c r="C3" s="129" t="s">
        <v>156</v>
      </c>
      <c r="D3" s="130"/>
      <c r="E3" s="130"/>
      <c r="F3" s="130"/>
      <c r="G3" s="130"/>
      <c r="H3" s="130"/>
      <c r="I3" s="130"/>
      <c r="J3" s="130"/>
      <c r="K3" s="130"/>
      <c r="L3" s="131"/>
    </row>
    <row r="4" spans="3:12" ht="15.75" customHeight="1" thickBot="1">
      <c r="C4" s="132" t="s">
        <v>155</v>
      </c>
      <c r="D4" s="133"/>
      <c r="E4" s="133"/>
      <c r="F4" s="133"/>
      <c r="G4" s="134"/>
      <c r="H4" s="135" t="s">
        <v>155</v>
      </c>
      <c r="I4" s="136"/>
      <c r="J4" s="136"/>
      <c r="K4" s="136"/>
      <c r="L4" s="137"/>
    </row>
    <row r="5" spans="3:12" ht="15.75" customHeight="1" thickBot="1">
      <c r="C5" s="138" t="s">
        <v>71</v>
      </c>
      <c r="D5" s="139" t="s">
        <v>72</v>
      </c>
      <c r="E5" s="139" t="s">
        <v>73</v>
      </c>
      <c r="F5" s="139" t="s">
        <v>74</v>
      </c>
      <c r="G5" s="140" t="s">
        <v>75</v>
      </c>
      <c r="H5" s="141" t="s">
        <v>76</v>
      </c>
      <c r="I5" s="142" t="s">
        <v>77</v>
      </c>
      <c r="J5" s="142" t="s">
        <v>78</v>
      </c>
      <c r="K5" s="142" t="s">
        <v>162</v>
      </c>
      <c r="L5" s="143" t="s">
        <v>163</v>
      </c>
    </row>
    <row r="6" spans="3:12" ht="15.75" customHeight="1">
      <c r="C6" s="146">
        <v>1</v>
      </c>
      <c r="D6" s="147">
        <v>1</v>
      </c>
      <c r="E6" s="147">
        <v>1</v>
      </c>
      <c r="F6" s="147">
        <v>1</v>
      </c>
      <c r="G6" s="148">
        <v>1</v>
      </c>
      <c r="H6" s="146">
        <v>1</v>
      </c>
      <c r="I6" s="147">
        <v>1</v>
      </c>
      <c r="J6" s="147">
        <v>1</v>
      </c>
      <c r="K6" s="147">
        <v>1</v>
      </c>
      <c r="L6" s="148">
        <v>1</v>
      </c>
    </row>
    <row r="7" spans="3:12" ht="15.75" customHeight="1">
      <c r="C7" s="149">
        <v>2</v>
      </c>
      <c r="D7" s="47">
        <v>2</v>
      </c>
      <c r="E7" s="47">
        <v>2</v>
      </c>
      <c r="F7" s="47">
        <v>2</v>
      </c>
      <c r="G7" s="150">
        <v>2</v>
      </c>
      <c r="H7" s="149">
        <v>2</v>
      </c>
      <c r="I7" s="47">
        <v>2</v>
      </c>
      <c r="J7" s="47">
        <v>2</v>
      </c>
      <c r="K7" s="47">
        <v>2</v>
      </c>
      <c r="L7" s="150">
        <v>2</v>
      </c>
    </row>
    <row r="8" spans="3:12" ht="15.75" customHeight="1">
      <c r="C8" s="149">
        <v>3</v>
      </c>
      <c r="D8" s="47">
        <v>3</v>
      </c>
      <c r="E8" s="47">
        <v>3</v>
      </c>
      <c r="F8" s="47">
        <v>3</v>
      </c>
      <c r="G8" s="150">
        <v>3</v>
      </c>
      <c r="H8" s="149">
        <v>3</v>
      </c>
      <c r="I8" s="47">
        <v>3</v>
      </c>
      <c r="J8" s="47">
        <v>3</v>
      </c>
      <c r="K8" s="47">
        <v>3</v>
      </c>
      <c r="L8" s="150">
        <v>3</v>
      </c>
    </row>
    <row r="9" spans="3:12" ht="15.75" customHeight="1">
      <c r="C9" s="149">
        <v>4</v>
      </c>
      <c r="D9" s="47">
        <v>4</v>
      </c>
      <c r="E9" s="47">
        <v>4</v>
      </c>
      <c r="F9" s="47">
        <v>4</v>
      </c>
      <c r="G9" s="150">
        <v>4</v>
      </c>
      <c r="H9" s="149">
        <v>4</v>
      </c>
      <c r="I9" s="47">
        <v>4</v>
      </c>
      <c r="J9" s="47">
        <v>4</v>
      </c>
      <c r="K9" s="47">
        <v>4</v>
      </c>
      <c r="L9" s="150">
        <v>4</v>
      </c>
    </row>
    <row r="10" spans="3:14" ht="15.75" customHeight="1">
      <c r="C10" s="149">
        <v>5</v>
      </c>
      <c r="D10" s="47">
        <v>5</v>
      </c>
      <c r="E10" s="47">
        <v>5</v>
      </c>
      <c r="F10" s="47">
        <v>5</v>
      </c>
      <c r="G10" s="150">
        <v>5</v>
      </c>
      <c r="H10" s="149">
        <v>5</v>
      </c>
      <c r="I10" s="47">
        <v>5</v>
      </c>
      <c r="J10" s="47">
        <v>5</v>
      </c>
      <c r="K10" s="47">
        <v>5</v>
      </c>
      <c r="L10" s="150">
        <v>5</v>
      </c>
      <c r="N10" s="155" t="s">
        <v>132</v>
      </c>
    </row>
    <row r="11" spans="3:12" ht="15.75" customHeight="1">
      <c r="C11" s="149">
        <v>6</v>
      </c>
      <c r="D11" s="47">
        <v>6</v>
      </c>
      <c r="E11" s="47">
        <v>6</v>
      </c>
      <c r="F11" s="47">
        <v>6</v>
      </c>
      <c r="G11" s="150">
        <v>6</v>
      </c>
      <c r="H11" s="149">
        <v>6</v>
      </c>
      <c r="I11" s="47">
        <v>6</v>
      </c>
      <c r="J11" s="47">
        <v>6</v>
      </c>
      <c r="K11" s="47">
        <v>6</v>
      </c>
      <c r="L11" s="150">
        <v>6</v>
      </c>
    </row>
    <row r="12" spans="3:12" ht="15.75" customHeight="1">
      <c r="C12" s="149">
        <v>7</v>
      </c>
      <c r="D12" s="47">
        <v>7</v>
      </c>
      <c r="E12" s="47">
        <v>7</v>
      </c>
      <c r="F12" s="47">
        <v>7</v>
      </c>
      <c r="G12" s="150">
        <v>7</v>
      </c>
      <c r="H12" s="149">
        <v>7</v>
      </c>
      <c r="I12" s="47">
        <v>7</v>
      </c>
      <c r="J12" s="47">
        <v>7</v>
      </c>
      <c r="K12" s="47">
        <v>7</v>
      </c>
      <c r="L12" s="150">
        <v>7</v>
      </c>
    </row>
    <row r="13" spans="3:12" ht="15.75" customHeight="1">
      <c r="C13" s="149">
        <v>8</v>
      </c>
      <c r="D13" s="47">
        <v>8</v>
      </c>
      <c r="E13" s="47">
        <v>8</v>
      </c>
      <c r="F13" s="47">
        <v>8</v>
      </c>
      <c r="G13" s="150">
        <v>8</v>
      </c>
      <c r="H13" s="149">
        <v>8</v>
      </c>
      <c r="I13" s="47">
        <v>8</v>
      </c>
      <c r="J13" s="47">
        <v>8</v>
      </c>
      <c r="K13" s="47">
        <v>8</v>
      </c>
      <c r="L13" s="150">
        <v>8</v>
      </c>
    </row>
    <row r="14" spans="3:12" ht="15.75" customHeight="1">
      <c r="C14" s="149">
        <v>9</v>
      </c>
      <c r="D14" s="47">
        <v>9</v>
      </c>
      <c r="E14" s="47">
        <v>9</v>
      </c>
      <c r="F14" s="47">
        <v>9</v>
      </c>
      <c r="G14" s="150">
        <v>9</v>
      </c>
      <c r="H14" s="149">
        <v>9</v>
      </c>
      <c r="I14" s="47">
        <v>9</v>
      </c>
      <c r="J14" s="47">
        <v>9</v>
      </c>
      <c r="K14" s="47">
        <v>9</v>
      </c>
      <c r="L14" s="150">
        <v>9</v>
      </c>
    </row>
    <row r="15" spans="3:12" ht="15.75" customHeight="1" thickBot="1">
      <c r="C15" s="151">
        <v>10</v>
      </c>
      <c r="D15" s="152">
        <v>10</v>
      </c>
      <c r="E15" s="152">
        <v>10</v>
      </c>
      <c r="F15" s="152">
        <v>10</v>
      </c>
      <c r="G15" s="153">
        <v>10</v>
      </c>
      <c r="H15" s="151">
        <v>10</v>
      </c>
      <c r="I15" s="152">
        <v>10</v>
      </c>
      <c r="J15" s="152">
        <v>10</v>
      </c>
      <c r="K15" s="152">
        <v>10</v>
      </c>
      <c r="L15" s="153">
        <v>10</v>
      </c>
    </row>
    <row r="16" spans="3:12" ht="15.75" customHeight="1" thickBot="1">
      <c r="C16" s="132" t="s">
        <v>161</v>
      </c>
      <c r="D16" s="133"/>
      <c r="E16" s="133"/>
      <c r="F16" s="133"/>
      <c r="G16" s="134"/>
      <c r="H16" s="135" t="s">
        <v>161</v>
      </c>
      <c r="I16" s="136"/>
      <c r="J16" s="136"/>
      <c r="K16" s="136"/>
      <c r="L16" s="137"/>
    </row>
    <row r="17" spans="3:12" ht="15.75" customHeight="1" thickBot="1">
      <c r="C17" s="144"/>
      <c r="D17" s="144"/>
      <c r="E17" s="144"/>
      <c r="F17" s="144"/>
      <c r="G17" s="144"/>
      <c r="H17" s="145"/>
      <c r="I17" s="145"/>
      <c r="J17" s="145"/>
      <c r="K17" s="145"/>
      <c r="L17" s="145"/>
    </row>
    <row r="22" spans="2:5" ht="15">
      <c r="B22" s="95"/>
      <c r="C22" s="87" t="s">
        <v>50</v>
      </c>
      <c r="D22" s="87" t="s">
        <v>51</v>
      </c>
      <c r="E22" s="95"/>
    </row>
    <row r="23" spans="2:5" ht="15.75" thickBot="1">
      <c r="B23" s="95"/>
      <c r="C23" s="154" t="s">
        <v>52</v>
      </c>
      <c r="D23" s="154" t="s">
        <v>52</v>
      </c>
      <c r="E23" s="95"/>
    </row>
    <row r="24" spans="2:5" ht="15">
      <c r="B24" s="95"/>
      <c r="C24" s="95"/>
      <c r="D24" s="95"/>
      <c r="E24" s="95"/>
    </row>
    <row r="25" spans="2:5" ht="15">
      <c r="B25" s="102" t="s">
        <v>53</v>
      </c>
      <c r="C25" s="109"/>
      <c r="D25" s="109"/>
      <c r="E25" s="95"/>
    </row>
    <row r="26" spans="2:5" ht="15">
      <c r="B26" s="95"/>
      <c r="C26" s="95"/>
      <c r="D26" s="95"/>
      <c r="E26" s="95"/>
    </row>
    <row r="27" spans="2:5" ht="15">
      <c r="B27" s="102" t="s">
        <v>54</v>
      </c>
      <c r="C27" s="109"/>
      <c r="D27" s="109"/>
      <c r="E27" s="95"/>
    </row>
    <row r="28" spans="2:5" ht="15">
      <c r="B28" s="95"/>
      <c r="C28" s="95"/>
      <c r="D28" s="95"/>
      <c r="E28" s="95"/>
    </row>
  </sheetData>
  <sheetProtection/>
  <mergeCells count="6">
    <mergeCell ref="C16:G16"/>
    <mergeCell ref="H16:L16"/>
    <mergeCell ref="C1:L1"/>
    <mergeCell ref="C3:L3"/>
    <mergeCell ref="C4:G4"/>
    <mergeCell ref="H4:L4"/>
  </mergeCells>
  <printOptions/>
  <pageMargins left="0.75" right="0.75" top="2" bottom="1" header="0.5" footer="0.5"/>
  <pageSetup horizontalDpi="1200" verticalDpi="1200" orientation="landscape" r:id="rId3"/>
  <headerFooter alignWithMargins="0">
    <oddHeader>&amp;L&amp;G</oddHeader>
    <oddFooter>&amp;C&amp;G</oddFooter>
  </headerFooter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3:E18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2" max="2" width="14.7109375" style="0" customWidth="1"/>
    <col min="3" max="3" width="119.8515625" style="0" customWidth="1"/>
    <col min="4" max="4" width="11.140625" style="0" customWidth="1"/>
    <col min="5" max="5" width="9.140625" style="1" customWidth="1"/>
  </cols>
  <sheetData>
    <row r="2" ht="20.25" customHeight="1" thickBot="1"/>
    <row r="3" spans="2:4" ht="20.25" customHeight="1" thickBot="1">
      <c r="B3" s="156" t="s">
        <v>70</v>
      </c>
      <c r="C3" s="157"/>
      <c r="D3" s="2"/>
    </row>
    <row r="4" spans="2:3" ht="19.5" customHeight="1">
      <c r="B4" s="158"/>
      <c r="C4" s="159"/>
    </row>
    <row r="5" spans="2:5" ht="19.5" customHeight="1">
      <c r="B5" s="160"/>
      <c r="C5" s="161"/>
      <c r="E5" s="4"/>
    </row>
    <row r="6" spans="2:5" ht="19.5" customHeight="1">
      <c r="B6" s="160"/>
      <c r="C6" s="162"/>
      <c r="E6" s="3"/>
    </row>
    <row r="7" spans="2:5" ht="19.5" customHeight="1">
      <c r="B7" s="160"/>
      <c r="C7" s="162"/>
      <c r="E7" s="3"/>
    </row>
    <row r="8" spans="2:5" ht="19.5" customHeight="1">
      <c r="B8" s="160"/>
      <c r="C8" s="162"/>
      <c r="E8" s="3"/>
    </row>
    <row r="9" spans="2:5" ht="19.5" customHeight="1">
      <c r="B9" s="163"/>
      <c r="C9" s="161"/>
      <c r="E9" s="3"/>
    </row>
    <row r="10" spans="2:3" ht="19.5" customHeight="1">
      <c r="B10" s="160"/>
      <c r="C10" s="161"/>
    </row>
    <row r="11" spans="2:3" ht="19.5" customHeight="1">
      <c r="B11" s="160"/>
      <c r="C11" s="164"/>
    </row>
    <row r="12" spans="2:3" ht="19.5" customHeight="1">
      <c r="B12" s="163"/>
      <c r="C12" s="161"/>
    </row>
    <row r="13" spans="2:3" ht="19.5" customHeight="1">
      <c r="B13" s="163"/>
      <c r="C13" s="161"/>
    </row>
    <row r="14" spans="2:3" ht="19.5" customHeight="1">
      <c r="B14" s="163"/>
      <c r="C14" s="164"/>
    </row>
    <row r="15" spans="2:3" ht="19.5" customHeight="1">
      <c r="B15" s="160"/>
      <c r="C15" s="161"/>
    </row>
    <row r="16" spans="2:5" ht="19.5" customHeight="1">
      <c r="B16" s="165"/>
      <c r="C16" s="166"/>
      <c r="E16" s="3"/>
    </row>
    <row r="17" spans="2:3" ht="19.5" customHeight="1">
      <c r="B17" s="165"/>
      <c r="C17" s="166"/>
    </row>
    <row r="18" spans="2:3" ht="19.5" customHeight="1" thickBot="1">
      <c r="B18" s="167"/>
      <c r="C18" s="168"/>
    </row>
  </sheetData>
  <sheetProtection/>
  <mergeCells count="1">
    <mergeCell ref="B3:C3"/>
  </mergeCells>
  <printOptions horizontalCentered="1"/>
  <pageMargins left="0.75" right="0.75" top="1.5" bottom="1" header="0.5" footer="0.5"/>
  <pageSetup fitToHeight="1" fitToWidth="1" horizontalDpi="1200" verticalDpi="1200" orientation="landscape" scale="88" r:id="rId2"/>
  <headerFooter alignWithMargins="0">
    <oddHeader>&amp;L&amp;G</oddHeader>
    <oddFooter>&amp;C&amp;G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8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9.140625" style="13" customWidth="1"/>
    <col min="2" max="2" width="4.421875" style="13" customWidth="1"/>
    <col min="3" max="3" width="27.8515625" style="13" customWidth="1"/>
    <col min="4" max="4" width="12.421875" style="13" bestFit="1" customWidth="1"/>
    <col min="5" max="5" width="9.140625" style="13" customWidth="1"/>
    <col min="6" max="10" width="15.7109375" style="13" customWidth="1"/>
    <col min="11" max="16384" width="9.140625" style="13" customWidth="1"/>
  </cols>
  <sheetData>
    <row r="1" spans="2:10" ht="26.25">
      <c r="B1" s="169" t="s">
        <v>178</v>
      </c>
      <c r="C1" s="169"/>
      <c r="D1" s="169"/>
      <c r="E1" s="169"/>
      <c r="F1" s="169"/>
      <c r="G1" s="169"/>
      <c r="H1" s="169"/>
      <c r="I1" s="169"/>
      <c r="J1" s="169"/>
    </row>
    <row r="2" spans="2:10" ht="20.25">
      <c r="B2" s="58" t="s">
        <v>89</v>
      </c>
      <c r="C2" s="58"/>
      <c r="D2" s="58"/>
      <c r="E2" s="58"/>
      <c r="F2" s="58"/>
      <c r="G2" s="58"/>
      <c r="H2" s="58"/>
      <c r="I2" s="58"/>
      <c r="J2" s="58"/>
    </row>
    <row r="3" spans="2:10" ht="7.5" customHeight="1">
      <c r="B3" s="19"/>
      <c r="C3" s="19"/>
      <c r="D3" s="19"/>
      <c r="E3" s="19"/>
      <c r="F3" s="19"/>
      <c r="G3" s="19"/>
      <c r="H3" s="19"/>
      <c r="I3" s="19"/>
      <c r="J3" s="19"/>
    </row>
    <row r="4" spans="2:10" ht="18" thickBot="1">
      <c r="B4" s="20"/>
      <c r="C4" s="20"/>
      <c r="D4" s="176" t="s">
        <v>90</v>
      </c>
      <c r="E4" s="176" t="s">
        <v>91</v>
      </c>
      <c r="F4" s="21"/>
      <c r="G4" s="21"/>
      <c r="H4" s="21"/>
      <c r="I4" s="21"/>
      <c r="J4" s="21"/>
    </row>
    <row r="5" spans="2:10" ht="19.5" thickBot="1">
      <c r="B5" s="170" t="s">
        <v>92</v>
      </c>
      <c r="C5" s="171"/>
      <c r="D5" s="171"/>
      <c r="E5" s="171"/>
      <c r="F5" s="171"/>
      <c r="G5" s="171"/>
      <c r="H5" s="171"/>
      <c r="I5" s="171"/>
      <c r="J5" s="172"/>
    </row>
    <row r="6" spans="2:14" ht="15.75">
      <c r="B6" s="177" t="s">
        <v>93</v>
      </c>
      <c r="C6" s="178"/>
      <c r="D6" s="179">
        <v>35</v>
      </c>
      <c r="E6" s="180"/>
      <c r="F6" s="181">
        <f>+$D$6*F13</f>
        <v>875</v>
      </c>
      <c r="G6" s="181">
        <f>+$D$6*G13</f>
        <v>1750</v>
      </c>
      <c r="H6" s="181">
        <f>+$D$6*H13</f>
        <v>2625</v>
      </c>
      <c r="I6" s="181">
        <f>+$D$6*I13</f>
        <v>3500</v>
      </c>
      <c r="J6" s="182">
        <f>+$D$6*J13</f>
        <v>4375</v>
      </c>
      <c r="K6" s="95"/>
      <c r="L6" s="95"/>
      <c r="M6" s="95"/>
      <c r="N6" s="95"/>
    </row>
    <row r="7" spans="2:14" ht="15.75">
      <c r="B7" s="183" t="s">
        <v>94</v>
      </c>
      <c r="C7" s="184"/>
      <c r="D7" s="185">
        <v>10</v>
      </c>
      <c r="E7" s="186"/>
      <c r="F7" s="187">
        <f>+D7*F14</f>
        <v>300</v>
      </c>
      <c r="G7" s="187">
        <f>+D7*G14</f>
        <v>400</v>
      </c>
      <c r="H7" s="187">
        <f>+D7*H14</f>
        <v>500</v>
      </c>
      <c r="I7" s="187">
        <f>+D7*I14</f>
        <v>600</v>
      </c>
      <c r="J7" s="188">
        <f>+D7*J14</f>
        <v>700</v>
      </c>
      <c r="K7" s="95"/>
      <c r="L7" s="95"/>
      <c r="M7" s="95"/>
      <c r="N7" s="95"/>
    </row>
    <row r="8" spans="2:14" ht="15.75">
      <c r="B8" s="189" t="s">
        <v>95</v>
      </c>
      <c r="C8" s="184"/>
      <c r="D8" s="185">
        <v>15</v>
      </c>
      <c r="E8" s="190">
        <v>15</v>
      </c>
      <c r="F8" s="187">
        <f>+$D$8*$E$8</f>
        <v>225</v>
      </c>
      <c r="G8" s="187">
        <f>+$D$8*$E$8</f>
        <v>225</v>
      </c>
      <c r="H8" s="187">
        <f>+$D$8*$E$8</f>
        <v>225</v>
      </c>
      <c r="I8" s="187">
        <f>+$D$8*$E$8</f>
        <v>225</v>
      </c>
      <c r="J8" s="187">
        <f>+$D$8*$E$8</f>
        <v>225</v>
      </c>
      <c r="K8" s="95"/>
      <c r="L8" s="95"/>
      <c r="M8" s="95"/>
      <c r="N8" s="95"/>
    </row>
    <row r="9" spans="2:14" ht="15.75">
      <c r="B9" s="189"/>
      <c r="C9" s="184"/>
      <c r="D9" s="187"/>
      <c r="E9" s="191"/>
      <c r="F9" s="187"/>
      <c r="G9" s="187"/>
      <c r="H9" s="187"/>
      <c r="I9" s="187"/>
      <c r="J9" s="188"/>
      <c r="K9" s="95"/>
      <c r="L9" s="95"/>
      <c r="M9" s="95"/>
      <c r="N9" s="95"/>
    </row>
    <row r="10" spans="2:14" ht="15.75">
      <c r="B10" s="183" t="s">
        <v>96</v>
      </c>
      <c r="C10" s="184"/>
      <c r="D10" s="187"/>
      <c r="E10" s="191"/>
      <c r="F10" s="187">
        <f>+F4*$D$10</f>
        <v>0</v>
      </c>
      <c r="G10" s="187">
        <f>+G4*$D$10</f>
        <v>0</v>
      </c>
      <c r="H10" s="187">
        <f>+H4*$D$10</f>
        <v>0</v>
      </c>
      <c r="I10" s="187">
        <f>+I4*$D$10</f>
        <v>0</v>
      </c>
      <c r="J10" s="188">
        <f>+J4*$D$10</f>
        <v>0</v>
      </c>
      <c r="K10" s="95"/>
      <c r="L10" s="95"/>
      <c r="M10" s="95"/>
      <c r="N10" s="95"/>
    </row>
    <row r="11" spans="2:14" ht="16.5" thickBot="1">
      <c r="B11" s="192"/>
      <c r="C11" s="193" t="s">
        <v>97</v>
      </c>
      <c r="D11" s="194"/>
      <c r="E11" s="195"/>
      <c r="F11" s="196">
        <f>SUM(F6:F10)</f>
        <v>1400</v>
      </c>
      <c r="G11" s="196">
        <f>SUM(G6:G10)</f>
        <v>2375</v>
      </c>
      <c r="H11" s="196">
        <f>SUM(H6:H10)</f>
        <v>3350</v>
      </c>
      <c r="I11" s="196">
        <f>SUM(I6:I10)</f>
        <v>4325</v>
      </c>
      <c r="J11" s="197">
        <f>SUM(J6:J10)</f>
        <v>5300</v>
      </c>
      <c r="K11" s="95"/>
      <c r="L11" s="95"/>
      <c r="M11" s="95"/>
      <c r="N11" s="95"/>
    </row>
    <row r="12" spans="2:14" ht="15.75">
      <c r="B12" s="198"/>
      <c r="C12" s="199"/>
      <c r="D12" s="199"/>
      <c r="E12" s="199"/>
      <c r="F12" s="199"/>
      <c r="G12" s="199"/>
      <c r="H12" s="199"/>
      <c r="I12" s="199"/>
      <c r="J12" s="199"/>
      <c r="K12" s="95"/>
      <c r="L12" s="95"/>
      <c r="M12" s="95"/>
      <c r="N12" s="95"/>
    </row>
    <row r="13" spans="2:14" ht="15.75">
      <c r="B13" s="200"/>
      <c r="C13" s="201"/>
      <c r="D13" s="202" t="s">
        <v>98</v>
      </c>
      <c r="E13" s="203"/>
      <c r="F13" s="204">
        <v>25</v>
      </c>
      <c r="G13" s="204">
        <v>50</v>
      </c>
      <c r="H13" s="204">
        <v>75</v>
      </c>
      <c r="I13" s="204">
        <v>100</v>
      </c>
      <c r="J13" s="204">
        <v>125</v>
      </c>
      <c r="K13" s="205" t="s">
        <v>294</v>
      </c>
      <c r="L13" s="206"/>
      <c r="M13" s="206"/>
      <c r="N13" s="206"/>
    </row>
    <row r="14" spans="2:14" ht="16.5" thickBot="1">
      <c r="B14" s="200"/>
      <c r="C14" s="201"/>
      <c r="D14" s="202" t="s">
        <v>99</v>
      </c>
      <c r="E14" s="203"/>
      <c r="F14" s="207">
        <v>30</v>
      </c>
      <c r="G14" s="207">
        <v>40</v>
      </c>
      <c r="H14" s="207">
        <v>50</v>
      </c>
      <c r="I14" s="207">
        <v>60</v>
      </c>
      <c r="J14" s="207">
        <v>70</v>
      </c>
      <c r="K14" s="205" t="s">
        <v>294</v>
      </c>
      <c r="L14" s="206"/>
      <c r="M14" s="206"/>
      <c r="N14" s="206"/>
    </row>
    <row r="15" spans="2:14" ht="16.5" thickBot="1">
      <c r="B15" s="208"/>
      <c r="C15" s="209"/>
      <c r="D15" s="210" t="s">
        <v>100</v>
      </c>
      <c r="E15" s="211"/>
      <c r="F15" s="212">
        <f>+F13+F14</f>
        <v>55</v>
      </c>
      <c r="G15" s="212">
        <f>+G13+G14</f>
        <v>90</v>
      </c>
      <c r="H15" s="212">
        <f>+H13+H14</f>
        <v>125</v>
      </c>
      <c r="I15" s="212">
        <f>+I13+I14</f>
        <v>160</v>
      </c>
      <c r="J15" s="212">
        <f>+J13+J14</f>
        <v>195</v>
      </c>
      <c r="K15" s="95"/>
      <c r="L15" s="95"/>
      <c r="M15" s="95"/>
      <c r="N15" s="95"/>
    </row>
    <row r="16" spans="2:10" ht="19.5" thickBot="1">
      <c r="B16" s="173" t="s">
        <v>101</v>
      </c>
      <c r="C16" s="174"/>
      <c r="D16" s="174"/>
      <c r="E16" s="174"/>
      <c r="F16" s="174"/>
      <c r="G16" s="174"/>
      <c r="H16" s="174"/>
      <c r="I16" s="174"/>
      <c r="J16" s="175"/>
    </row>
    <row r="17" spans="2:10" ht="15.75">
      <c r="B17" s="213" t="s">
        <v>102</v>
      </c>
      <c r="C17" s="199"/>
      <c r="D17" s="199"/>
      <c r="E17" s="199"/>
      <c r="F17" s="214"/>
      <c r="G17" s="214"/>
      <c r="H17" s="214"/>
      <c r="I17" s="214"/>
      <c r="J17" s="215"/>
    </row>
    <row r="18" spans="2:10" ht="15.75">
      <c r="B18" s="216" t="s">
        <v>103</v>
      </c>
      <c r="C18" s="184"/>
      <c r="D18" s="185">
        <v>0.75</v>
      </c>
      <c r="E18" s="190">
        <v>1</v>
      </c>
      <c r="F18" s="187">
        <f>+$D$18*$E$18*F15</f>
        <v>41.25</v>
      </c>
      <c r="G18" s="187">
        <f>+$D$18*$E$18*G15</f>
        <v>67.5</v>
      </c>
      <c r="H18" s="187">
        <f>+$D$18*$E$18*H15</f>
        <v>93.75</v>
      </c>
      <c r="I18" s="187">
        <f>+$D$18*$E$18*I15</f>
        <v>120</v>
      </c>
      <c r="J18" s="188">
        <f>+$D$18*$E$18*J15</f>
        <v>146.25</v>
      </c>
    </row>
    <row r="19" spans="2:12" ht="15.75">
      <c r="B19" s="216" t="s">
        <v>312</v>
      </c>
      <c r="C19" s="184"/>
      <c r="D19" s="185">
        <v>2</v>
      </c>
      <c r="E19" s="190">
        <v>1</v>
      </c>
      <c r="F19" s="187">
        <f>+$D$19*$E$19*F14</f>
        <v>60</v>
      </c>
      <c r="G19" s="187">
        <f>+$D$19*$E$19*G14</f>
        <v>80</v>
      </c>
      <c r="H19" s="187">
        <f>+$D$19*$E$19*H14</f>
        <v>100</v>
      </c>
      <c r="I19" s="187">
        <f>+$D$19*$E$19*I14</f>
        <v>120</v>
      </c>
      <c r="J19" s="188">
        <f>+$D$19*$E$19*J14</f>
        <v>140</v>
      </c>
      <c r="L19" s="22"/>
    </row>
    <row r="20" spans="2:10" ht="15.75">
      <c r="B20" s="217" t="s">
        <v>104</v>
      </c>
      <c r="C20" s="184"/>
      <c r="D20" s="185">
        <v>1</v>
      </c>
      <c r="E20" s="190">
        <v>1</v>
      </c>
      <c r="F20" s="187">
        <f>+$D$20*F13</f>
        <v>25</v>
      </c>
      <c r="G20" s="187">
        <f>+$D$20*G13</f>
        <v>50</v>
      </c>
      <c r="H20" s="187">
        <f>+$D$20*H13</f>
        <v>75</v>
      </c>
      <c r="I20" s="187">
        <f>+$D$20*I13</f>
        <v>100</v>
      </c>
      <c r="J20" s="188">
        <f>+$D$20*J13</f>
        <v>125</v>
      </c>
    </row>
    <row r="21" spans="2:12" ht="15.75">
      <c r="B21" s="216" t="s">
        <v>313</v>
      </c>
      <c r="C21" s="184"/>
      <c r="D21" s="185">
        <v>2</v>
      </c>
      <c r="E21" s="190">
        <v>1</v>
      </c>
      <c r="F21" s="187">
        <f>+$D$21*F14</f>
        <v>60</v>
      </c>
      <c r="G21" s="187">
        <f>+$D$21*G14</f>
        <v>80</v>
      </c>
      <c r="H21" s="187">
        <f>+$D$21*H14</f>
        <v>100</v>
      </c>
      <c r="I21" s="187">
        <f>+$D$21*I14</f>
        <v>120</v>
      </c>
      <c r="J21" s="188">
        <f>+$D$21*J14</f>
        <v>140</v>
      </c>
      <c r="L21" s="22"/>
    </row>
    <row r="22" spans="2:10" ht="15.75">
      <c r="B22" s="216" t="s">
        <v>105</v>
      </c>
      <c r="C22" s="184"/>
      <c r="D22" s="185">
        <v>1</v>
      </c>
      <c r="E22" s="190">
        <v>1</v>
      </c>
      <c r="F22" s="187">
        <f>+$D$22*$E$22*F13</f>
        <v>25</v>
      </c>
      <c r="G22" s="187">
        <f>+$D$22*$E$22*G13</f>
        <v>50</v>
      </c>
      <c r="H22" s="187">
        <f>+$D$22*$E$22*H13</f>
        <v>75</v>
      </c>
      <c r="I22" s="187">
        <f>+$D$22*$E$22*I13</f>
        <v>100</v>
      </c>
      <c r="J22" s="188">
        <f>+$D$22*$E$22*J13</f>
        <v>125</v>
      </c>
    </row>
    <row r="23" spans="2:12" ht="15.75">
      <c r="B23" s="216" t="s">
        <v>314</v>
      </c>
      <c r="C23" s="184"/>
      <c r="D23" s="185">
        <v>3.5</v>
      </c>
      <c r="E23" s="190">
        <v>1</v>
      </c>
      <c r="F23" s="187">
        <f>+$D$23*$E$23*F15</f>
        <v>192.5</v>
      </c>
      <c r="G23" s="187">
        <f>+$D$23*$E$23*G15</f>
        <v>315</v>
      </c>
      <c r="H23" s="187">
        <f>+$D$23*$E$23*H15</f>
        <v>437.5</v>
      </c>
      <c r="I23" s="187">
        <f>+$D$23*$E$23*I15</f>
        <v>560</v>
      </c>
      <c r="J23" s="188">
        <f>+$D$23*$E$23*J15</f>
        <v>682.5</v>
      </c>
      <c r="L23" s="22"/>
    </row>
    <row r="24" spans="2:12" ht="15.75">
      <c r="B24" s="216" t="s">
        <v>106</v>
      </c>
      <c r="C24" s="184"/>
      <c r="D24" s="185">
        <v>0.75</v>
      </c>
      <c r="E24" s="190">
        <v>1</v>
      </c>
      <c r="F24" s="187">
        <f>+$D$24*F15</f>
        <v>41.25</v>
      </c>
      <c r="G24" s="187">
        <f>+$D$24*G15</f>
        <v>67.5</v>
      </c>
      <c r="H24" s="187">
        <f>+$D$24*H15</f>
        <v>93.75</v>
      </c>
      <c r="I24" s="187">
        <f>+$D$24*I15</f>
        <v>120</v>
      </c>
      <c r="J24" s="188">
        <f>+$D$24*J15</f>
        <v>146.25</v>
      </c>
      <c r="L24" s="22"/>
    </row>
    <row r="25" spans="2:12" ht="15.75">
      <c r="B25" s="216" t="s">
        <v>315</v>
      </c>
      <c r="C25" s="184"/>
      <c r="D25" s="185">
        <v>1.5</v>
      </c>
      <c r="E25" s="190">
        <v>1</v>
      </c>
      <c r="F25" s="187">
        <f>+$D$25*F15</f>
        <v>82.5</v>
      </c>
      <c r="G25" s="187">
        <f>+$D$25*G15</f>
        <v>135</v>
      </c>
      <c r="H25" s="187">
        <f>+$D$25*H15</f>
        <v>187.5</v>
      </c>
      <c r="I25" s="187">
        <f>+$D$25*I15</f>
        <v>240</v>
      </c>
      <c r="J25" s="188">
        <f>+$D$25*J15</f>
        <v>292.5</v>
      </c>
      <c r="L25" s="22"/>
    </row>
    <row r="26" spans="2:12" ht="15.75">
      <c r="B26" s="216"/>
      <c r="C26" s="184"/>
      <c r="D26" s="185"/>
      <c r="E26" s="190">
        <v>1</v>
      </c>
      <c r="F26" s="187">
        <f>+$D$26*F15</f>
        <v>0</v>
      </c>
      <c r="G26" s="187">
        <f>+$D$26*G15</f>
        <v>0</v>
      </c>
      <c r="H26" s="187">
        <f>+$D$26*H15</f>
        <v>0</v>
      </c>
      <c r="I26" s="187">
        <f>+$D$26*I15</f>
        <v>0</v>
      </c>
      <c r="J26" s="188">
        <f>+$D$26*J15</f>
        <v>0</v>
      </c>
      <c r="L26" s="22"/>
    </row>
    <row r="27" spans="2:10" ht="15.75">
      <c r="B27" s="216"/>
      <c r="C27" s="184"/>
      <c r="D27" s="185"/>
      <c r="E27" s="190">
        <v>1</v>
      </c>
      <c r="F27" s="187">
        <f>+$D$27*$E$27</f>
        <v>0</v>
      </c>
      <c r="G27" s="187">
        <f>+$D$27*$E$27</f>
        <v>0</v>
      </c>
      <c r="H27" s="187">
        <f>+$D$27*$E$27</f>
        <v>0</v>
      </c>
      <c r="I27" s="187">
        <f>+$D$27*$E$27</f>
        <v>0</v>
      </c>
      <c r="J27" s="188">
        <f>+$D$27*$E$27</f>
        <v>0</v>
      </c>
    </row>
    <row r="28" spans="2:10" ht="16.5" thickBot="1">
      <c r="B28" s="200"/>
      <c r="C28" s="201"/>
      <c r="D28" s="218"/>
      <c r="E28" s="201"/>
      <c r="F28" s="196">
        <f>SUM(F18:F27)</f>
        <v>527.5</v>
      </c>
      <c r="G28" s="196">
        <f>SUM(G18:G27)</f>
        <v>845</v>
      </c>
      <c r="H28" s="196">
        <f>SUM(H18:H27)</f>
        <v>1162.5</v>
      </c>
      <c r="I28" s="196">
        <f>SUM(I18:I27)</f>
        <v>1480</v>
      </c>
      <c r="J28" s="197">
        <f>SUM(J18:J27)</f>
        <v>1797.5</v>
      </c>
    </row>
    <row r="29" spans="2:10" ht="15.75">
      <c r="B29" s="200"/>
      <c r="C29" s="201"/>
      <c r="D29" s="218"/>
      <c r="E29" s="201"/>
      <c r="F29" s="218"/>
      <c r="G29" s="218"/>
      <c r="H29" s="218"/>
      <c r="I29" s="218"/>
      <c r="J29" s="219"/>
    </row>
    <row r="30" spans="2:10" ht="15.75">
      <c r="B30" s="220" t="s">
        <v>107</v>
      </c>
      <c r="C30" s="201"/>
      <c r="D30" s="218"/>
      <c r="E30" s="201"/>
      <c r="F30" s="218"/>
      <c r="G30" s="218"/>
      <c r="H30" s="218"/>
      <c r="I30" s="218"/>
      <c r="J30" s="219"/>
    </row>
    <row r="31" spans="2:10" ht="15.75">
      <c r="B31" s="189" t="s">
        <v>108</v>
      </c>
      <c r="C31" s="221"/>
      <c r="D31" s="185">
        <v>8.78</v>
      </c>
      <c r="E31" s="190">
        <v>12</v>
      </c>
      <c r="F31" s="187">
        <f>+$D$31*$E$31</f>
        <v>105.35999999999999</v>
      </c>
      <c r="G31" s="187">
        <f>+$D$31*$E$31</f>
        <v>105.35999999999999</v>
      </c>
      <c r="H31" s="187">
        <f>+$D$31*$E$31</f>
        <v>105.35999999999999</v>
      </c>
      <c r="I31" s="187">
        <f>+$D$31*$E$31</f>
        <v>105.35999999999999</v>
      </c>
      <c r="J31" s="188">
        <f>+$D$31*$E$31</f>
        <v>105.35999999999999</v>
      </c>
    </row>
    <row r="32" spans="2:10" ht="15.75">
      <c r="B32" s="189" t="s">
        <v>109</v>
      </c>
      <c r="C32" s="221"/>
      <c r="D32" s="185">
        <v>50</v>
      </c>
      <c r="E32" s="222" t="s">
        <v>110</v>
      </c>
      <c r="F32" s="187">
        <v>50</v>
      </c>
      <c r="G32" s="187">
        <v>50</v>
      </c>
      <c r="H32" s="187">
        <v>50</v>
      </c>
      <c r="I32" s="187">
        <v>50</v>
      </c>
      <c r="J32" s="188">
        <v>50</v>
      </c>
    </row>
    <row r="33" spans="2:10" ht="15.75">
      <c r="B33" s="223" t="s">
        <v>111</v>
      </c>
      <c r="C33" s="221"/>
      <c r="D33" s="185">
        <v>0.78</v>
      </c>
      <c r="E33" s="190">
        <v>1</v>
      </c>
      <c r="F33" s="224">
        <f>+$D$33*F13</f>
        <v>19.5</v>
      </c>
      <c r="G33" s="224">
        <f>+$D$33*G13</f>
        <v>39</v>
      </c>
      <c r="H33" s="224">
        <f>+$D$33*H13</f>
        <v>58.5</v>
      </c>
      <c r="I33" s="224">
        <f>+$D$33*I13</f>
        <v>78</v>
      </c>
      <c r="J33" s="225">
        <f>+$D$33*J13</f>
        <v>97.5</v>
      </c>
    </row>
    <row r="34" spans="2:10" ht="15.75">
      <c r="B34" s="223" t="s">
        <v>112</v>
      </c>
      <c r="C34" s="221"/>
      <c r="D34" s="185">
        <v>11.57</v>
      </c>
      <c r="E34" s="190">
        <v>1</v>
      </c>
      <c r="F34" s="224">
        <f>+$D$34*F13</f>
        <v>289.25</v>
      </c>
      <c r="G34" s="224">
        <f>+$D$34*G13</f>
        <v>578.5</v>
      </c>
      <c r="H34" s="224">
        <f>+$D$34*H13</f>
        <v>867.75</v>
      </c>
      <c r="I34" s="224">
        <f>+$D$34*I13</f>
        <v>1157</v>
      </c>
      <c r="J34" s="225">
        <f>+$D$34*J13</f>
        <v>1446.25</v>
      </c>
    </row>
    <row r="35" spans="2:10" ht="15.75">
      <c r="B35" s="223" t="s">
        <v>113</v>
      </c>
      <c r="C35" s="221"/>
      <c r="D35" s="185">
        <v>11.57</v>
      </c>
      <c r="E35" s="190">
        <v>15</v>
      </c>
      <c r="F35" s="224">
        <f>+$D$35*$E$35</f>
        <v>173.55</v>
      </c>
      <c r="G35" s="224">
        <f>+$D$35*$E$35</f>
        <v>173.55</v>
      </c>
      <c r="H35" s="224">
        <f>+$D$35*$E$35</f>
        <v>173.55</v>
      </c>
      <c r="I35" s="224">
        <f>+$D$35*$E$35</f>
        <v>173.55</v>
      </c>
      <c r="J35" s="225">
        <f>+$D$35*$E$35</f>
        <v>173.55</v>
      </c>
    </row>
    <row r="36" spans="2:10" ht="15.75">
      <c r="B36" s="189" t="s">
        <v>114</v>
      </c>
      <c r="C36" s="221"/>
      <c r="D36" s="185">
        <v>1.97</v>
      </c>
      <c r="E36" s="190">
        <v>1</v>
      </c>
      <c r="F36" s="224">
        <f>+$D$36*F13</f>
        <v>49.25</v>
      </c>
      <c r="G36" s="224">
        <f>+$D$36*G13</f>
        <v>98.5</v>
      </c>
      <c r="H36" s="224">
        <f>+$D$36*H13</f>
        <v>147.75</v>
      </c>
      <c r="I36" s="224">
        <f>+$D$36*I13</f>
        <v>197</v>
      </c>
      <c r="J36" s="225">
        <f>+$D$36*J13</f>
        <v>246.25</v>
      </c>
    </row>
    <row r="37" spans="2:10" ht="15.75">
      <c r="B37" s="223" t="s">
        <v>115</v>
      </c>
      <c r="C37" s="221"/>
      <c r="D37" s="185">
        <v>3</v>
      </c>
      <c r="E37" s="190">
        <v>1</v>
      </c>
      <c r="F37" s="224">
        <f>+$D$37*F13</f>
        <v>75</v>
      </c>
      <c r="G37" s="224">
        <f>+$D$37*G13</f>
        <v>150</v>
      </c>
      <c r="H37" s="224">
        <f>+$D$37*H13</f>
        <v>225</v>
      </c>
      <c r="I37" s="224">
        <f>+$D$37*I13</f>
        <v>300</v>
      </c>
      <c r="J37" s="225">
        <f>+$D$37*J13</f>
        <v>375</v>
      </c>
    </row>
    <row r="38" spans="2:10" ht="15.75">
      <c r="B38" s="223" t="s">
        <v>116</v>
      </c>
      <c r="C38" s="221"/>
      <c r="D38" s="185">
        <v>1.45</v>
      </c>
      <c r="E38" s="190">
        <v>1</v>
      </c>
      <c r="F38" s="224">
        <f>+$D$38*F13</f>
        <v>36.25</v>
      </c>
      <c r="G38" s="224">
        <f>+$D$38*G13</f>
        <v>72.5</v>
      </c>
      <c r="H38" s="224">
        <f>+$D$38*H13</f>
        <v>108.75</v>
      </c>
      <c r="I38" s="224">
        <f>+$D$38*I13</f>
        <v>145</v>
      </c>
      <c r="J38" s="225">
        <f>+$D$38*J13</f>
        <v>181.25</v>
      </c>
    </row>
    <row r="39" spans="2:10" ht="15.75">
      <c r="B39" s="223"/>
      <c r="C39" s="221"/>
      <c r="D39" s="226"/>
      <c r="E39" s="227"/>
      <c r="F39" s="187"/>
      <c r="G39" s="187"/>
      <c r="H39" s="187"/>
      <c r="I39" s="187"/>
      <c r="J39" s="188"/>
    </row>
    <row r="40" spans="2:10" ht="16.5" thickBot="1">
      <c r="B40" s="200"/>
      <c r="C40" s="201"/>
      <c r="D40" s="218"/>
      <c r="E40" s="201"/>
      <c r="F40" s="196">
        <f>SUM(F31:F39)</f>
        <v>798.1600000000001</v>
      </c>
      <c r="G40" s="196">
        <f>SUM(G31:G39)</f>
        <v>1267.41</v>
      </c>
      <c r="H40" s="196">
        <f>SUM(H31:H39)</f>
        <v>1736.6599999999999</v>
      </c>
      <c r="I40" s="196">
        <f>SUM(I31:I39)</f>
        <v>2205.91</v>
      </c>
      <c r="J40" s="197">
        <f>SUM(J31:J39)</f>
        <v>2675.16</v>
      </c>
    </row>
    <row r="41" spans="2:10" ht="15.75">
      <c r="B41" s="228"/>
      <c r="C41" s="229"/>
      <c r="D41" s="230"/>
      <c r="E41" s="231"/>
      <c r="F41" s="230"/>
      <c r="G41" s="230"/>
      <c r="H41" s="230"/>
      <c r="I41" s="230"/>
      <c r="J41" s="232"/>
    </row>
    <row r="42" spans="2:10" ht="15.75">
      <c r="B42" s="200"/>
      <c r="C42" s="201"/>
      <c r="D42" s="201"/>
      <c r="E42" s="201"/>
      <c r="F42" s="233"/>
      <c r="G42" s="233"/>
      <c r="H42" s="233"/>
      <c r="I42" s="233"/>
      <c r="J42" s="234"/>
    </row>
    <row r="43" spans="2:10" ht="16.5" thickBot="1">
      <c r="B43" s="200" t="s">
        <v>117</v>
      </c>
      <c r="C43" s="201"/>
      <c r="D43" s="201"/>
      <c r="E43" s="201"/>
      <c r="F43" s="196">
        <f>+F40+F28</f>
        <v>1325.66</v>
      </c>
      <c r="G43" s="196">
        <f>+G40+G28</f>
        <v>2112.41</v>
      </c>
      <c r="H43" s="196">
        <f>+H40+H28</f>
        <v>2899.16</v>
      </c>
      <c r="I43" s="196">
        <f>+I40+I28</f>
        <v>3685.91</v>
      </c>
      <c r="J43" s="197">
        <f>+J40+J28</f>
        <v>4472.66</v>
      </c>
    </row>
    <row r="44" spans="2:10" ht="15.75">
      <c r="B44" s="200"/>
      <c r="C44" s="201"/>
      <c r="D44" s="201"/>
      <c r="E44" s="201"/>
      <c r="F44" s="218"/>
      <c r="G44" s="218"/>
      <c r="H44" s="218"/>
      <c r="I44" s="218"/>
      <c r="J44" s="219"/>
    </row>
    <row r="45" spans="2:10" ht="16.5" thickBot="1">
      <c r="B45" s="235" t="s">
        <v>118</v>
      </c>
      <c r="C45" s="209"/>
      <c r="D45" s="209"/>
      <c r="E45" s="209"/>
      <c r="F45" s="236">
        <f>+F11-F43</f>
        <v>74.33999999999992</v>
      </c>
      <c r="G45" s="236">
        <f>+G11-G43</f>
        <v>262.59000000000015</v>
      </c>
      <c r="H45" s="236">
        <f>+H11-H43</f>
        <v>450.84000000000015</v>
      </c>
      <c r="I45" s="236">
        <f>+I11-I43</f>
        <v>639.0900000000001</v>
      </c>
      <c r="J45" s="237">
        <f>+J11-J43</f>
        <v>827.3400000000001</v>
      </c>
    </row>
    <row r="46" spans="2:10" ht="15">
      <c r="B46" s="95"/>
      <c r="C46" s="95"/>
      <c r="D46" s="95"/>
      <c r="E46" s="95"/>
      <c r="F46" s="95"/>
      <c r="G46" s="95"/>
      <c r="H46" s="95"/>
      <c r="I46" s="95"/>
      <c r="J46" s="95"/>
    </row>
    <row r="47" spans="2:10" ht="15">
      <c r="B47" s="95"/>
      <c r="C47" s="95"/>
      <c r="D47" s="238" t="s">
        <v>296</v>
      </c>
      <c r="E47" s="238" t="s">
        <v>295</v>
      </c>
      <c r="F47" s="95"/>
      <c r="G47" s="95"/>
      <c r="H47" s="95"/>
      <c r="I47" s="95"/>
      <c r="J47" s="95"/>
    </row>
    <row r="48" spans="2:10" ht="15">
      <c r="B48" s="95"/>
      <c r="C48" s="95"/>
      <c r="D48" s="239" t="s">
        <v>307</v>
      </c>
      <c r="E48" s="239"/>
      <c r="F48" s="95"/>
      <c r="G48" s="95"/>
      <c r="H48" s="95"/>
      <c r="I48" s="95"/>
      <c r="J48" s="95"/>
    </row>
  </sheetData>
  <sheetProtection/>
  <mergeCells count="4">
    <mergeCell ref="B1:J1"/>
    <mergeCell ref="B2:J2"/>
    <mergeCell ref="B5:J5"/>
    <mergeCell ref="B16:J16"/>
  </mergeCells>
  <printOptions horizontalCentered="1"/>
  <pageMargins left="0.5" right="0.5" top="0.5" bottom="1" header="0.5" footer="0.25"/>
  <pageSetup fitToHeight="1" fitToWidth="1" horizontalDpi="1200" verticalDpi="1200" orientation="landscape" scale="83" r:id="rId2"/>
  <headerFooter alignWithMargins="0">
    <oddHeader>&amp;L&amp;G</oddHeader>
    <oddFooter>&amp;C&amp;G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McCally Group,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Conard</dc:creator>
  <cp:keywords/>
  <dc:description/>
  <cp:lastModifiedBy>Steve Gaines</cp:lastModifiedBy>
  <cp:lastPrinted>2016-10-31T16:13:45Z</cp:lastPrinted>
  <dcterms:created xsi:type="dcterms:W3CDTF">2007-07-24T16:15:40Z</dcterms:created>
  <dcterms:modified xsi:type="dcterms:W3CDTF">2016-10-31T16:24:44Z</dcterms:modified>
  <cp:category/>
  <cp:version/>
  <cp:contentType/>
  <cp:contentStatus/>
</cp:coreProperties>
</file>